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 чтение\1.Решение о бюджете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года'!$8:$10</definedName>
    <definedName name="_xlnm.Print_Area" localSheetId="0">'Все года'!$A:$H</definedName>
  </definedNames>
  <calcPr calcId="152511"/>
</workbook>
</file>

<file path=xl/calcChain.xml><?xml version="1.0" encoding="utf-8"?>
<calcChain xmlns="http://schemas.openxmlformats.org/spreadsheetml/2006/main">
  <c r="G658" i="1" l="1"/>
  <c r="H658" i="1"/>
  <c r="F658" i="1"/>
  <c r="G656" i="1"/>
  <c r="H656" i="1"/>
  <c r="H655" i="1" s="1"/>
  <c r="H654" i="1" s="1"/>
  <c r="F656" i="1"/>
  <c r="G652" i="1"/>
  <c r="G651" i="1" s="1"/>
  <c r="G650" i="1" s="1"/>
  <c r="G649" i="1" s="1"/>
  <c r="H652" i="1"/>
  <c r="H651" i="1" s="1"/>
  <c r="H650" i="1" s="1"/>
  <c r="H649" i="1" s="1"/>
  <c r="F652" i="1"/>
  <c r="F651" i="1" s="1"/>
  <c r="F650" i="1" s="1"/>
  <c r="F649" i="1" s="1"/>
  <c r="H646" i="1"/>
  <c r="H645" i="1" s="1"/>
  <c r="G647" i="1"/>
  <c r="G646" i="1" s="1"/>
  <c r="G645" i="1" s="1"/>
  <c r="H647" i="1"/>
  <c r="F647" i="1"/>
  <c r="F646" i="1" s="1"/>
  <c r="F645" i="1" s="1"/>
  <c r="G643" i="1"/>
  <c r="H643" i="1"/>
  <c r="F643" i="1"/>
  <c r="G641" i="1"/>
  <c r="H641" i="1"/>
  <c r="F641" i="1"/>
  <c r="G639" i="1"/>
  <c r="H639" i="1"/>
  <c r="F639" i="1"/>
  <c r="G637" i="1"/>
  <c r="H637" i="1"/>
  <c r="F637" i="1"/>
  <c r="G635" i="1"/>
  <c r="H635" i="1"/>
  <c r="F635" i="1"/>
  <c r="G633" i="1"/>
  <c r="H633" i="1"/>
  <c r="F633" i="1"/>
  <c r="G631" i="1"/>
  <c r="H631" i="1"/>
  <c r="F631" i="1"/>
  <c r="G627" i="1"/>
  <c r="G626" i="1" s="1"/>
  <c r="G625" i="1" s="1"/>
  <c r="H627" i="1"/>
  <c r="H626" i="1" s="1"/>
  <c r="H625" i="1" s="1"/>
  <c r="F627" i="1"/>
  <c r="F626" i="1" s="1"/>
  <c r="F625" i="1" s="1"/>
  <c r="G623" i="1"/>
  <c r="H623" i="1"/>
  <c r="F623" i="1"/>
  <c r="G621" i="1"/>
  <c r="H621" i="1"/>
  <c r="F621" i="1"/>
  <c r="G618" i="1"/>
  <c r="G617" i="1" s="1"/>
  <c r="H618" i="1"/>
  <c r="H617" i="1" s="1"/>
  <c r="F618" i="1"/>
  <c r="F617" i="1" s="1"/>
  <c r="G614" i="1"/>
  <c r="G613" i="1" s="1"/>
  <c r="H614" i="1"/>
  <c r="H613" i="1" s="1"/>
  <c r="F614" i="1"/>
  <c r="F613" i="1" s="1"/>
  <c r="G610" i="1"/>
  <c r="H610" i="1"/>
  <c r="F610" i="1"/>
  <c r="G608" i="1"/>
  <c r="H608" i="1"/>
  <c r="F608" i="1"/>
  <c r="G604" i="1"/>
  <c r="G603" i="1" s="1"/>
  <c r="G602" i="1" s="1"/>
  <c r="H604" i="1"/>
  <c r="H603" i="1" s="1"/>
  <c r="H602" i="1" s="1"/>
  <c r="F604" i="1"/>
  <c r="F603" i="1" s="1"/>
  <c r="F602" i="1" s="1"/>
  <c r="G600" i="1"/>
  <c r="G599" i="1" s="1"/>
  <c r="H600" i="1"/>
  <c r="H599" i="1" s="1"/>
  <c r="F600" i="1"/>
  <c r="F599" i="1" s="1"/>
  <c r="G597" i="1"/>
  <c r="G596" i="1" s="1"/>
  <c r="H597" i="1"/>
  <c r="H596" i="1" s="1"/>
  <c r="F597" i="1"/>
  <c r="F596" i="1" s="1"/>
  <c r="G594" i="1"/>
  <c r="H594" i="1"/>
  <c r="F594" i="1"/>
  <c r="G591" i="1"/>
  <c r="H591" i="1"/>
  <c r="F591" i="1"/>
  <c r="G589" i="1"/>
  <c r="H589" i="1"/>
  <c r="F589" i="1"/>
  <c r="G585" i="1"/>
  <c r="H585" i="1"/>
  <c r="F585" i="1"/>
  <c r="G583" i="1"/>
  <c r="H583" i="1"/>
  <c r="F583" i="1"/>
  <c r="G581" i="1"/>
  <c r="H581" i="1"/>
  <c r="F581" i="1"/>
  <c r="G577" i="1"/>
  <c r="H577" i="1"/>
  <c r="F577" i="1"/>
  <c r="G575" i="1"/>
  <c r="H575" i="1"/>
  <c r="F575" i="1"/>
  <c r="G571" i="1"/>
  <c r="H571" i="1"/>
  <c r="F571" i="1"/>
  <c r="G569" i="1"/>
  <c r="H569" i="1"/>
  <c r="F569" i="1"/>
  <c r="G567" i="1"/>
  <c r="H567" i="1"/>
  <c r="F567" i="1"/>
  <c r="G565" i="1"/>
  <c r="H565" i="1"/>
  <c r="F565" i="1"/>
  <c r="G563" i="1"/>
  <c r="H563" i="1"/>
  <c r="F563" i="1"/>
  <c r="G561" i="1"/>
  <c r="H561" i="1"/>
  <c r="F561" i="1"/>
  <c r="G559" i="1"/>
  <c r="H559" i="1"/>
  <c r="F559" i="1"/>
  <c r="G557" i="1"/>
  <c r="H557" i="1"/>
  <c r="F557" i="1"/>
  <c r="G550" i="1"/>
  <c r="H550" i="1"/>
  <c r="F550" i="1"/>
  <c r="G548" i="1"/>
  <c r="H548" i="1"/>
  <c r="F548" i="1"/>
  <c r="G545" i="1"/>
  <c r="G544" i="1" s="1"/>
  <c r="H545" i="1"/>
  <c r="H544" i="1" s="1"/>
  <c r="F545" i="1"/>
  <c r="F544" i="1" s="1"/>
  <c r="G541" i="1"/>
  <c r="H541" i="1"/>
  <c r="F541" i="1"/>
  <c r="G539" i="1"/>
  <c r="H539" i="1"/>
  <c r="F539" i="1"/>
  <c r="G535" i="1"/>
  <c r="H535" i="1"/>
  <c r="F535" i="1"/>
  <c r="G532" i="1"/>
  <c r="G531" i="1" s="1"/>
  <c r="H532" i="1"/>
  <c r="H531" i="1" s="1"/>
  <c r="F532" i="1"/>
  <c r="F531" i="1" s="1"/>
  <c r="G529" i="1"/>
  <c r="H529" i="1"/>
  <c r="F529" i="1"/>
  <c r="G527" i="1"/>
  <c r="H527" i="1"/>
  <c r="F527" i="1"/>
  <c r="G525" i="1"/>
  <c r="H525" i="1"/>
  <c r="F525" i="1"/>
  <c r="G522" i="1"/>
  <c r="G521" i="1" s="1"/>
  <c r="H522" i="1"/>
  <c r="H521" i="1" s="1"/>
  <c r="F522" i="1"/>
  <c r="F521" i="1" s="1"/>
  <c r="G519" i="1"/>
  <c r="H519" i="1"/>
  <c r="F519" i="1"/>
  <c r="G515" i="1"/>
  <c r="H515" i="1"/>
  <c r="F515" i="1"/>
  <c r="G512" i="1"/>
  <c r="H512" i="1"/>
  <c r="F512" i="1"/>
  <c r="G510" i="1"/>
  <c r="H510" i="1"/>
  <c r="F510" i="1"/>
  <c r="G507" i="1"/>
  <c r="H507" i="1"/>
  <c r="F507" i="1"/>
  <c r="G505" i="1"/>
  <c r="H505" i="1"/>
  <c r="F505" i="1"/>
  <c r="G503" i="1"/>
  <c r="H503" i="1"/>
  <c r="F503" i="1"/>
  <c r="G500" i="1"/>
  <c r="H500" i="1"/>
  <c r="F500" i="1"/>
  <c r="G491" i="1"/>
  <c r="H491" i="1"/>
  <c r="F491" i="1"/>
  <c r="F655" i="1" l="1"/>
  <c r="F654" i="1" s="1"/>
  <c r="G655" i="1"/>
  <c r="G654" i="1" s="1"/>
  <c r="H630" i="1"/>
  <c r="H629" i="1" s="1"/>
  <c r="G630" i="1"/>
  <c r="G629" i="1" s="1"/>
  <c r="F630" i="1"/>
  <c r="F629" i="1" s="1"/>
  <c r="G620" i="1"/>
  <c r="G612" i="1" s="1"/>
  <c r="H607" i="1"/>
  <c r="H606" i="1" s="1"/>
  <c r="F620" i="1"/>
  <c r="F612" i="1" s="1"/>
  <c r="H620" i="1"/>
  <c r="H612" i="1" s="1"/>
  <c r="G607" i="1"/>
  <c r="G606" i="1" s="1"/>
  <c r="F607" i="1"/>
  <c r="F606" i="1" s="1"/>
  <c r="H593" i="1"/>
  <c r="G593" i="1"/>
  <c r="F593" i="1"/>
  <c r="F588" i="1"/>
  <c r="F587" i="1" s="1"/>
  <c r="H588" i="1"/>
  <c r="H587" i="1" s="1"/>
  <c r="G588" i="1"/>
  <c r="G587" i="1" s="1"/>
  <c r="H580" i="1"/>
  <c r="H579" i="1" s="1"/>
  <c r="G574" i="1"/>
  <c r="G573" i="1" s="1"/>
  <c r="G580" i="1"/>
  <c r="G579" i="1" s="1"/>
  <c r="F580" i="1"/>
  <c r="F579" i="1" s="1"/>
  <c r="H556" i="1"/>
  <c r="H555" i="1" s="1"/>
  <c r="H574" i="1"/>
  <c r="H573" i="1" s="1"/>
  <c r="F574" i="1"/>
  <c r="F573" i="1" s="1"/>
  <c r="F556" i="1"/>
  <c r="F555" i="1" s="1"/>
  <c r="G556" i="1"/>
  <c r="G555" i="1" s="1"/>
  <c r="G547" i="1"/>
  <c r="F547" i="1"/>
  <c r="H547" i="1"/>
  <c r="F534" i="1"/>
  <c r="G534" i="1"/>
  <c r="H534" i="1"/>
  <c r="H524" i="1"/>
  <c r="G524" i="1"/>
  <c r="F524" i="1"/>
  <c r="G489" i="1"/>
  <c r="H489" i="1"/>
  <c r="F489" i="1"/>
  <c r="G487" i="1"/>
  <c r="H487" i="1"/>
  <c r="F487" i="1"/>
  <c r="G484" i="1"/>
  <c r="H484" i="1"/>
  <c r="F484" i="1"/>
  <c r="F483" i="1" l="1"/>
  <c r="H483" i="1"/>
  <c r="G483" i="1"/>
  <c r="G481" i="1"/>
  <c r="H481" i="1"/>
  <c r="F481" i="1"/>
  <c r="G479" i="1"/>
  <c r="H479" i="1"/>
  <c r="F479" i="1"/>
  <c r="G477" i="1"/>
  <c r="H477" i="1"/>
  <c r="F477" i="1"/>
  <c r="G475" i="1"/>
  <c r="H475" i="1"/>
  <c r="F475" i="1"/>
  <c r="G472" i="1"/>
  <c r="G471" i="1" s="1"/>
  <c r="G470" i="1" s="1"/>
  <c r="H472" i="1"/>
  <c r="H471" i="1" s="1"/>
  <c r="H470" i="1" s="1"/>
  <c r="F472" i="1"/>
  <c r="F471" i="1" s="1"/>
  <c r="F470" i="1" s="1"/>
  <c r="G468" i="1"/>
  <c r="H468" i="1"/>
  <c r="F468" i="1"/>
  <c r="G466" i="1"/>
  <c r="H466" i="1"/>
  <c r="F466" i="1"/>
  <c r="G464" i="1"/>
  <c r="H464" i="1"/>
  <c r="F464" i="1"/>
  <c r="G462" i="1"/>
  <c r="H462" i="1"/>
  <c r="F462" i="1"/>
  <c r="G460" i="1"/>
  <c r="H460" i="1"/>
  <c r="F460" i="1"/>
  <c r="G456" i="1"/>
  <c r="G455" i="1" s="1"/>
  <c r="H456" i="1"/>
  <c r="H455" i="1" s="1"/>
  <c r="F456" i="1"/>
  <c r="F455" i="1" s="1"/>
  <c r="G453" i="1"/>
  <c r="H453" i="1"/>
  <c r="F453" i="1"/>
  <c r="G450" i="1"/>
  <c r="H450" i="1"/>
  <c r="F450" i="1"/>
  <c r="G447" i="1"/>
  <c r="H447" i="1"/>
  <c r="F447" i="1"/>
  <c r="H474" i="1" l="1"/>
  <c r="G474" i="1"/>
  <c r="F474" i="1"/>
  <c r="G459" i="1"/>
  <c r="G458" i="1" s="1"/>
  <c r="F459" i="1"/>
  <c r="F458" i="1" s="1"/>
  <c r="H459" i="1"/>
  <c r="H458" i="1" s="1"/>
  <c r="G445" i="1"/>
  <c r="H445" i="1"/>
  <c r="F445" i="1"/>
  <c r="G443" i="1"/>
  <c r="H443" i="1"/>
  <c r="F443" i="1"/>
  <c r="G441" i="1"/>
  <c r="H441" i="1"/>
  <c r="F441" i="1"/>
  <c r="G439" i="1"/>
  <c r="H439" i="1"/>
  <c r="F439" i="1"/>
  <c r="G437" i="1"/>
  <c r="H437" i="1"/>
  <c r="F437" i="1"/>
  <c r="G435" i="1"/>
  <c r="H435" i="1"/>
  <c r="F435" i="1"/>
  <c r="G432" i="1"/>
  <c r="H432" i="1"/>
  <c r="F432" i="1"/>
  <c r="G430" i="1"/>
  <c r="H430" i="1"/>
  <c r="F430" i="1"/>
  <c r="G428" i="1"/>
  <c r="H428" i="1"/>
  <c r="F428" i="1"/>
  <c r="G423" i="1"/>
  <c r="G422" i="1" s="1"/>
  <c r="G421" i="1" s="1"/>
  <c r="H423" i="1"/>
  <c r="H422" i="1" s="1"/>
  <c r="H421" i="1" s="1"/>
  <c r="F423" i="1"/>
  <c r="F422" i="1" s="1"/>
  <c r="F421" i="1" s="1"/>
  <c r="G419" i="1"/>
  <c r="G418" i="1" s="1"/>
  <c r="H419" i="1"/>
  <c r="H418" i="1" s="1"/>
  <c r="F419" i="1"/>
  <c r="F418" i="1" s="1"/>
  <c r="G415" i="1"/>
  <c r="H415" i="1"/>
  <c r="F415" i="1"/>
  <c r="G412" i="1"/>
  <c r="G411" i="1" s="1"/>
  <c r="G410" i="1" s="1"/>
  <c r="H412" i="1"/>
  <c r="H411" i="1" s="1"/>
  <c r="H410" i="1" s="1"/>
  <c r="F412" i="1"/>
  <c r="F411" i="1" s="1"/>
  <c r="F410" i="1" s="1"/>
  <c r="G408" i="1"/>
  <c r="G407" i="1" s="1"/>
  <c r="G406" i="1" s="1"/>
  <c r="H408" i="1"/>
  <c r="H407" i="1" s="1"/>
  <c r="H406" i="1" s="1"/>
  <c r="F408" i="1"/>
  <c r="F407" i="1" s="1"/>
  <c r="F406" i="1" s="1"/>
  <c r="G403" i="1"/>
  <c r="H403" i="1"/>
  <c r="F403" i="1"/>
  <c r="G401" i="1"/>
  <c r="H401" i="1"/>
  <c r="F401" i="1"/>
  <c r="G397" i="1"/>
  <c r="H397" i="1"/>
  <c r="F397" i="1"/>
  <c r="G395" i="1"/>
  <c r="H395" i="1"/>
  <c r="F395" i="1"/>
  <c r="G393" i="1"/>
  <c r="H393" i="1"/>
  <c r="F393" i="1"/>
  <c r="G389" i="1"/>
  <c r="G388" i="1" s="1"/>
  <c r="H389" i="1"/>
  <c r="H388" i="1" s="1"/>
  <c r="F389" i="1"/>
  <c r="F388" i="1" s="1"/>
  <c r="G386" i="1"/>
  <c r="H386" i="1"/>
  <c r="F386" i="1"/>
  <c r="G383" i="1"/>
  <c r="H383" i="1"/>
  <c r="F383" i="1"/>
  <c r="G381" i="1"/>
  <c r="H381" i="1"/>
  <c r="F381" i="1"/>
  <c r="G378" i="1"/>
  <c r="H378" i="1"/>
  <c r="F378" i="1"/>
  <c r="G376" i="1"/>
  <c r="H376" i="1"/>
  <c r="F376" i="1"/>
  <c r="G374" i="1"/>
  <c r="H374" i="1"/>
  <c r="F374" i="1"/>
  <c r="G372" i="1"/>
  <c r="H372" i="1"/>
  <c r="F372" i="1"/>
  <c r="G370" i="1"/>
  <c r="H370" i="1"/>
  <c r="F370" i="1"/>
  <c r="G368" i="1"/>
  <c r="H368" i="1"/>
  <c r="F368" i="1"/>
  <c r="G365" i="1"/>
  <c r="G364" i="1" s="1"/>
  <c r="H365" i="1"/>
  <c r="H364" i="1" s="1"/>
  <c r="F365" i="1"/>
  <c r="F364" i="1" s="1"/>
  <c r="G361" i="1"/>
  <c r="G360" i="1" s="1"/>
  <c r="G359" i="1" s="1"/>
  <c r="H361" i="1"/>
  <c r="H360" i="1" s="1"/>
  <c r="H359" i="1" s="1"/>
  <c r="F361" i="1"/>
  <c r="F360" i="1" s="1"/>
  <c r="F359" i="1" s="1"/>
  <c r="G357" i="1"/>
  <c r="H357" i="1"/>
  <c r="F357" i="1"/>
  <c r="G355" i="1"/>
  <c r="H355" i="1"/>
  <c r="F355" i="1"/>
  <c r="G353" i="1"/>
  <c r="H353" i="1"/>
  <c r="F353" i="1"/>
  <c r="G351" i="1"/>
  <c r="H351" i="1"/>
  <c r="F351" i="1"/>
  <c r="G349" i="1"/>
  <c r="H349" i="1"/>
  <c r="F349" i="1"/>
  <c r="G345" i="1"/>
  <c r="H345" i="1"/>
  <c r="F345" i="1"/>
  <c r="G343" i="1"/>
  <c r="H343" i="1"/>
  <c r="F343" i="1"/>
  <c r="G339" i="1"/>
  <c r="G338" i="1" s="1"/>
  <c r="H339" i="1"/>
  <c r="H338" i="1" s="1"/>
  <c r="F339" i="1"/>
  <c r="F338" i="1" s="1"/>
  <c r="G336" i="1"/>
  <c r="H336" i="1"/>
  <c r="F336" i="1"/>
  <c r="G334" i="1"/>
  <c r="H334" i="1"/>
  <c r="F334" i="1"/>
  <c r="G332" i="1"/>
  <c r="H332" i="1"/>
  <c r="F332" i="1"/>
  <c r="G328" i="1"/>
  <c r="H328" i="1"/>
  <c r="F328" i="1"/>
  <c r="G325" i="1"/>
  <c r="G324" i="1" s="1"/>
  <c r="G323" i="1" s="1"/>
  <c r="H325" i="1"/>
  <c r="H324" i="1" s="1"/>
  <c r="H323" i="1" s="1"/>
  <c r="F325" i="1"/>
  <c r="F324" i="1" s="1"/>
  <c r="F323" i="1" s="1"/>
  <c r="G321" i="1"/>
  <c r="G320" i="1" s="1"/>
  <c r="G319" i="1" s="1"/>
  <c r="H321" i="1"/>
  <c r="H320" i="1" s="1"/>
  <c r="H319" i="1" s="1"/>
  <c r="F321" i="1"/>
  <c r="F320" i="1" s="1"/>
  <c r="F319" i="1" s="1"/>
  <c r="G317" i="1"/>
  <c r="H317" i="1"/>
  <c r="F317" i="1"/>
  <c r="G315" i="1"/>
  <c r="H315" i="1"/>
  <c r="F315" i="1"/>
  <c r="G312" i="1"/>
  <c r="H312" i="1"/>
  <c r="F312" i="1"/>
  <c r="G310" i="1"/>
  <c r="H310" i="1"/>
  <c r="F310" i="1"/>
  <c r="G308" i="1"/>
  <c r="H308" i="1"/>
  <c r="F308" i="1"/>
  <c r="G306" i="1"/>
  <c r="H306" i="1"/>
  <c r="F306" i="1"/>
  <c r="G304" i="1"/>
  <c r="H304" i="1"/>
  <c r="F304" i="1"/>
  <c r="G302" i="1"/>
  <c r="H302" i="1"/>
  <c r="F302" i="1"/>
  <c r="G300" i="1"/>
  <c r="H300" i="1"/>
  <c r="F300" i="1"/>
  <c r="G298" i="1"/>
  <c r="H298" i="1"/>
  <c r="F298" i="1"/>
  <c r="G294" i="1"/>
  <c r="H294" i="1"/>
  <c r="F294" i="1"/>
  <c r="G290" i="1"/>
  <c r="H290" i="1"/>
  <c r="F290" i="1"/>
  <c r="G287" i="1"/>
  <c r="H287" i="1"/>
  <c r="F287" i="1"/>
  <c r="G285" i="1"/>
  <c r="H285" i="1"/>
  <c r="F285" i="1"/>
  <c r="G283" i="1"/>
  <c r="H283" i="1"/>
  <c r="F283" i="1"/>
  <c r="G281" i="1"/>
  <c r="H281" i="1"/>
  <c r="F281" i="1"/>
  <c r="G279" i="1"/>
  <c r="H279" i="1"/>
  <c r="F279" i="1"/>
  <c r="G276" i="1"/>
  <c r="H276" i="1"/>
  <c r="F276" i="1"/>
  <c r="G274" i="1"/>
  <c r="H274" i="1"/>
  <c r="F274" i="1"/>
  <c r="G272" i="1"/>
  <c r="H272" i="1"/>
  <c r="F272" i="1"/>
  <c r="G270" i="1"/>
  <c r="H270" i="1"/>
  <c r="F270" i="1"/>
  <c r="G268" i="1"/>
  <c r="H268" i="1"/>
  <c r="F268" i="1"/>
  <c r="G264" i="1"/>
  <c r="G263" i="1" s="1"/>
  <c r="H264" i="1"/>
  <c r="H263" i="1" s="1"/>
  <c r="F265" i="1"/>
  <c r="F264" i="1" s="1"/>
  <c r="F263" i="1" s="1"/>
  <c r="F427" i="1" l="1"/>
  <c r="G434" i="1"/>
  <c r="H434" i="1"/>
  <c r="H427" i="1"/>
  <c r="G427" i="1"/>
  <c r="F434" i="1"/>
  <c r="F414" i="1"/>
  <c r="F405" i="1" s="1"/>
  <c r="G414" i="1"/>
  <c r="G405" i="1" s="1"/>
  <c r="H414" i="1"/>
  <c r="H405" i="1" s="1"/>
  <c r="F392" i="1"/>
  <c r="F391" i="1" s="1"/>
  <c r="G392" i="1"/>
  <c r="G391" i="1" s="1"/>
  <c r="H400" i="1"/>
  <c r="H399" i="1" s="1"/>
  <c r="G400" i="1"/>
  <c r="G399" i="1" s="1"/>
  <c r="H392" i="1"/>
  <c r="H391" i="1" s="1"/>
  <c r="F400" i="1"/>
  <c r="F399" i="1" s="1"/>
  <c r="H367" i="1"/>
  <c r="H363" i="1" s="1"/>
  <c r="G367" i="1"/>
  <c r="G363" i="1" s="1"/>
  <c r="F367" i="1"/>
  <c r="F363" i="1" s="1"/>
  <c r="G348" i="1"/>
  <c r="G347" i="1" s="1"/>
  <c r="F348" i="1"/>
  <c r="F347" i="1" s="1"/>
  <c r="H348" i="1"/>
  <c r="H347" i="1" s="1"/>
  <c r="G342" i="1"/>
  <c r="G341" i="1" s="1"/>
  <c r="H342" i="1"/>
  <c r="H341" i="1" s="1"/>
  <c r="F342" i="1"/>
  <c r="F341" i="1" s="1"/>
  <c r="H331" i="1"/>
  <c r="G331" i="1"/>
  <c r="F331" i="1"/>
  <c r="F314" i="1"/>
  <c r="H314" i="1"/>
  <c r="G314" i="1"/>
  <c r="F289" i="1"/>
  <c r="H289" i="1"/>
  <c r="G289" i="1"/>
  <c r="F278" i="1"/>
  <c r="H278" i="1"/>
  <c r="G278" i="1"/>
  <c r="G260" i="1"/>
  <c r="H260" i="1"/>
  <c r="F260" i="1"/>
  <c r="G258" i="1"/>
  <c r="H258" i="1"/>
  <c r="F258" i="1"/>
  <c r="G254" i="1"/>
  <c r="H254" i="1"/>
  <c r="F254" i="1"/>
  <c r="G251" i="1"/>
  <c r="H251" i="1"/>
  <c r="F251" i="1"/>
  <c r="G248" i="1"/>
  <c r="H248" i="1"/>
  <c r="F248" i="1"/>
  <c r="G246" i="1"/>
  <c r="H246" i="1"/>
  <c r="F246" i="1"/>
  <c r="G243" i="1"/>
  <c r="H243" i="1"/>
  <c r="F243" i="1"/>
  <c r="G241" i="1"/>
  <c r="H241" i="1"/>
  <c r="F241" i="1"/>
  <c r="G239" i="1"/>
  <c r="H239" i="1"/>
  <c r="F239" i="1"/>
  <c r="G236" i="1"/>
  <c r="G235" i="1" s="1"/>
  <c r="H236" i="1"/>
  <c r="H235" i="1" s="1"/>
  <c r="F236" i="1"/>
  <c r="F235" i="1" s="1"/>
  <c r="G233" i="1"/>
  <c r="G232" i="1" s="1"/>
  <c r="H233" i="1"/>
  <c r="H232" i="1" s="1"/>
  <c r="F233" i="1"/>
  <c r="F232" i="1" s="1"/>
  <c r="G230" i="1"/>
  <c r="H230" i="1"/>
  <c r="F230" i="1"/>
  <c r="G228" i="1"/>
  <c r="H228" i="1"/>
  <c r="F228" i="1"/>
  <c r="G226" i="1"/>
  <c r="H226" i="1"/>
  <c r="F226" i="1"/>
  <c r="G224" i="1"/>
  <c r="H224" i="1"/>
  <c r="F224" i="1"/>
  <c r="G220" i="1"/>
  <c r="H220" i="1"/>
  <c r="F220" i="1"/>
  <c r="G218" i="1"/>
  <c r="H218" i="1"/>
  <c r="F218" i="1"/>
  <c r="G216" i="1"/>
  <c r="H216" i="1"/>
  <c r="F216" i="1"/>
  <c r="G214" i="1"/>
  <c r="H214" i="1"/>
  <c r="F214" i="1"/>
  <c r="G212" i="1"/>
  <c r="H212" i="1"/>
  <c r="F212" i="1"/>
  <c r="G210" i="1"/>
  <c r="H210" i="1"/>
  <c r="F210" i="1"/>
  <c r="G207" i="1"/>
  <c r="H207" i="1"/>
  <c r="F207" i="1"/>
  <c r="G205" i="1"/>
  <c r="H205" i="1"/>
  <c r="F205" i="1"/>
  <c r="G202" i="1"/>
  <c r="H202" i="1"/>
  <c r="F202" i="1"/>
  <c r="G198" i="1"/>
  <c r="H198" i="1"/>
  <c r="F198" i="1"/>
  <c r="G195" i="1"/>
  <c r="H195" i="1"/>
  <c r="F195" i="1"/>
  <c r="G192" i="1"/>
  <c r="H192" i="1"/>
  <c r="F192" i="1"/>
  <c r="G189" i="1"/>
  <c r="H189" i="1"/>
  <c r="F189" i="1"/>
  <c r="G186" i="1"/>
  <c r="H186" i="1"/>
  <c r="F186" i="1"/>
  <c r="G183" i="1"/>
  <c r="H183" i="1"/>
  <c r="F183" i="1"/>
  <c r="G180" i="1"/>
  <c r="H180" i="1"/>
  <c r="F180" i="1"/>
  <c r="G177" i="1"/>
  <c r="H177" i="1"/>
  <c r="F177" i="1"/>
  <c r="G175" i="1"/>
  <c r="H175" i="1"/>
  <c r="F175" i="1"/>
  <c r="G173" i="1"/>
  <c r="H173" i="1"/>
  <c r="F173" i="1"/>
  <c r="G170" i="1"/>
  <c r="H170" i="1"/>
  <c r="F170" i="1"/>
  <c r="G167" i="1"/>
  <c r="H167" i="1"/>
  <c r="F167" i="1"/>
  <c r="G163" i="1"/>
  <c r="H163" i="1"/>
  <c r="F163" i="1"/>
  <c r="G160" i="1"/>
  <c r="H160" i="1"/>
  <c r="F160" i="1"/>
  <c r="G157" i="1"/>
  <c r="H157" i="1"/>
  <c r="F157" i="1"/>
  <c r="G154" i="1"/>
  <c r="H154" i="1"/>
  <c r="F154" i="1"/>
  <c r="G151" i="1"/>
  <c r="H151" i="1"/>
  <c r="F151" i="1"/>
  <c r="G149" i="1"/>
  <c r="H149" i="1"/>
  <c r="F149" i="1"/>
  <c r="H146" i="1"/>
  <c r="G146" i="1"/>
  <c r="F146" i="1"/>
  <c r="G144" i="1"/>
  <c r="H144" i="1"/>
  <c r="F144" i="1"/>
  <c r="G139" i="1"/>
  <c r="G138" i="1" s="1"/>
  <c r="H139" i="1"/>
  <c r="H138" i="1" s="1"/>
  <c r="F139" i="1"/>
  <c r="F138" i="1" s="1"/>
  <c r="G136" i="1"/>
  <c r="G135" i="1" s="1"/>
  <c r="H136" i="1"/>
  <c r="H135" i="1" s="1"/>
  <c r="F136" i="1"/>
  <c r="F135" i="1" s="1"/>
  <c r="G133" i="1"/>
  <c r="G132" i="1" s="1"/>
  <c r="H133" i="1"/>
  <c r="H132" i="1" s="1"/>
  <c r="F133" i="1"/>
  <c r="F132" i="1" s="1"/>
  <c r="G128" i="1"/>
  <c r="G127" i="1" s="1"/>
  <c r="H128" i="1"/>
  <c r="H127" i="1" s="1"/>
  <c r="F128" i="1"/>
  <c r="F127" i="1" s="1"/>
  <c r="G125" i="1"/>
  <c r="G124" i="1" s="1"/>
  <c r="H125" i="1"/>
  <c r="H124" i="1" s="1"/>
  <c r="F125" i="1"/>
  <c r="F124" i="1" s="1"/>
  <c r="G122" i="1"/>
  <c r="H122" i="1"/>
  <c r="F122" i="1"/>
  <c r="G118" i="1"/>
  <c r="G117" i="1" s="1"/>
  <c r="H118" i="1"/>
  <c r="H117" i="1" s="1"/>
  <c r="F118" i="1"/>
  <c r="F117" i="1" s="1"/>
  <c r="G115" i="1"/>
  <c r="G114" i="1" s="1"/>
  <c r="H115" i="1"/>
  <c r="H114" i="1" s="1"/>
  <c r="F115" i="1"/>
  <c r="F114" i="1" s="1"/>
  <c r="G110" i="1"/>
  <c r="G109" i="1" s="1"/>
  <c r="H110" i="1"/>
  <c r="H109" i="1" s="1"/>
  <c r="F110" i="1"/>
  <c r="F109" i="1" s="1"/>
  <c r="G107" i="1"/>
  <c r="G106" i="1" s="1"/>
  <c r="H107" i="1"/>
  <c r="H106" i="1" s="1"/>
  <c r="F107" i="1"/>
  <c r="F106" i="1" s="1"/>
  <c r="G103" i="1"/>
  <c r="H103" i="1"/>
  <c r="F103" i="1"/>
  <c r="G101" i="1"/>
  <c r="H101" i="1"/>
  <c r="F101" i="1"/>
  <c r="G99" i="1"/>
  <c r="H99" i="1"/>
  <c r="F99" i="1"/>
  <c r="G97" i="1"/>
  <c r="H97" i="1"/>
  <c r="F97" i="1"/>
  <c r="F426" i="1" l="1"/>
  <c r="G426" i="1"/>
  <c r="H426" i="1"/>
  <c r="F380" i="1"/>
  <c r="G380" i="1"/>
  <c r="H380" i="1"/>
  <c r="G327" i="1"/>
  <c r="F327" i="1"/>
  <c r="H327" i="1"/>
  <c r="H267" i="1"/>
  <c r="F267" i="1"/>
  <c r="G267" i="1"/>
  <c r="G250" i="1"/>
  <c r="G257" i="1"/>
  <c r="F257" i="1"/>
  <c r="H257" i="1"/>
  <c r="H238" i="1"/>
  <c r="F245" i="1"/>
  <c r="F250" i="1"/>
  <c r="H250" i="1"/>
  <c r="H245" i="1"/>
  <c r="G245" i="1"/>
  <c r="G238" i="1"/>
  <c r="F238" i="1"/>
  <c r="F223" i="1"/>
  <c r="G223" i="1"/>
  <c r="H223" i="1"/>
  <c r="F162" i="1"/>
  <c r="H162" i="1"/>
  <c r="G162" i="1"/>
  <c r="F105" i="1"/>
  <c r="F143" i="1"/>
  <c r="F142" i="1" s="1"/>
  <c r="H143" i="1"/>
  <c r="H142" i="1" s="1"/>
  <c r="G143" i="1"/>
  <c r="G142" i="1" s="1"/>
  <c r="F131" i="1"/>
  <c r="G131" i="1"/>
  <c r="H131" i="1"/>
  <c r="G121" i="1"/>
  <c r="H121" i="1"/>
  <c r="F121" i="1"/>
  <c r="H113" i="1"/>
  <c r="F113" i="1"/>
  <c r="G113" i="1"/>
  <c r="G105" i="1"/>
  <c r="H105" i="1"/>
  <c r="G95" i="1"/>
  <c r="H95" i="1"/>
  <c r="F95" i="1"/>
  <c r="G93" i="1"/>
  <c r="H93" i="1"/>
  <c r="F93" i="1"/>
  <c r="G90" i="1"/>
  <c r="H90" i="1"/>
  <c r="F90" i="1"/>
  <c r="G86" i="1"/>
  <c r="G85" i="1" s="1"/>
  <c r="G84" i="1" s="1"/>
  <c r="H86" i="1"/>
  <c r="H85" i="1" s="1"/>
  <c r="H84" i="1" s="1"/>
  <c r="F86" i="1"/>
  <c r="F85" i="1" s="1"/>
  <c r="F84" i="1" s="1"/>
  <c r="G82" i="1"/>
  <c r="H82" i="1"/>
  <c r="F82" i="1"/>
  <c r="G80" i="1"/>
  <c r="H80" i="1"/>
  <c r="F80" i="1"/>
  <c r="G78" i="1"/>
  <c r="H78" i="1"/>
  <c r="F78" i="1"/>
  <c r="F148" i="1" l="1"/>
  <c r="G148" i="1"/>
  <c r="H148" i="1"/>
  <c r="H92" i="1"/>
  <c r="H89" i="1" s="1"/>
  <c r="H88" i="1" s="1"/>
  <c r="G92" i="1"/>
  <c r="G89" i="1" s="1"/>
  <c r="G88" i="1" s="1"/>
  <c r="F92" i="1"/>
  <c r="F89" i="1" s="1"/>
  <c r="F88" i="1" s="1"/>
  <c r="G77" i="1"/>
  <c r="G76" i="1" s="1"/>
  <c r="F77" i="1"/>
  <c r="F76" i="1" s="1"/>
  <c r="H77" i="1"/>
  <c r="H76" i="1" s="1"/>
  <c r="G73" i="1"/>
  <c r="G72" i="1" s="1"/>
  <c r="G71" i="1" s="1"/>
  <c r="H73" i="1"/>
  <c r="H72" i="1" s="1"/>
  <c r="H71" i="1" s="1"/>
  <c r="F73" i="1"/>
  <c r="F72" i="1" s="1"/>
  <c r="F71" i="1" s="1"/>
  <c r="G68" i="1"/>
  <c r="H68" i="1"/>
  <c r="F68" i="1"/>
  <c r="G66" i="1"/>
  <c r="H66" i="1"/>
  <c r="F66" i="1"/>
  <c r="G63" i="1"/>
  <c r="H63" i="1"/>
  <c r="F63" i="1"/>
  <c r="G60" i="1"/>
  <c r="H60" i="1"/>
  <c r="F60" i="1"/>
  <c r="G57" i="1"/>
  <c r="H57" i="1"/>
  <c r="F57" i="1"/>
  <c r="G54" i="1"/>
  <c r="H54" i="1"/>
  <c r="F54" i="1"/>
  <c r="G52" i="1"/>
  <c r="H52" i="1"/>
  <c r="F52" i="1"/>
  <c r="G49" i="1"/>
  <c r="H49" i="1"/>
  <c r="F49" i="1"/>
  <c r="G45" i="1"/>
  <c r="H45" i="1"/>
  <c r="F45" i="1"/>
  <c r="G43" i="1"/>
  <c r="H43" i="1"/>
  <c r="F43" i="1"/>
  <c r="G40" i="1"/>
  <c r="H40" i="1"/>
  <c r="F40" i="1"/>
  <c r="H38" i="1"/>
  <c r="G38" i="1"/>
  <c r="F38" i="1"/>
  <c r="G36" i="1"/>
  <c r="H36" i="1"/>
  <c r="F36" i="1"/>
  <c r="G34" i="1"/>
  <c r="H34" i="1"/>
  <c r="F34" i="1"/>
  <c r="G31" i="1"/>
  <c r="H31" i="1"/>
  <c r="F31" i="1"/>
  <c r="G29" i="1"/>
  <c r="H29" i="1"/>
  <c r="F29" i="1"/>
  <c r="G27" i="1"/>
  <c r="H27" i="1"/>
  <c r="F27" i="1"/>
  <c r="G25" i="1"/>
  <c r="H25" i="1"/>
  <c r="F25" i="1"/>
  <c r="G23" i="1"/>
  <c r="H23" i="1"/>
  <c r="F23" i="1"/>
  <c r="G21" i="1"/>
  <c r="H21" i="1"/>
  <c r="F21" i="1"/>
  <c r="G18" i="1"/>
  <c r="G17" i="1" s="1"/>
  <c r="H18" i="1"/>
  <c r="H17" i="1" s="1"/>
  <c r="F18" i="1"/>
  <c r="F17" i="1" s="1"/>
  <c r="G15" i="1"/>
  <c r="H15" i="1"/>
  <c r="F15" i="1"/>
  <c r="G13" i="1"/>
  <c r="H13" i="1"/>
  <c r="F13" i="1"/>
  <c r="F42" i="1" l="1"/>
  <c r="G42" i="1"/>
  <c r="H42" i="1"/>
  <c r="F33" i="1"/>
  <c r="G33" i="1"/>
  <c r="H33" i="1"/>
  <c r="F20" i="1"/>
  <c r="H20" i="1"/>
  <c r="G20" i="1"/>
  <c r="F12" i="1" l="1"/>
  <c r="F11" i="1" s="1"/>
  <c r="G12" i="1"/>
  <c r="G11" i="1" s="1"/>
  <c r="H12" i="1"/>
  <c r="H11" i="1" s="1"/>
</calcChain>
</file>

<file path=xl/sharedStrings.xml><?xml version="1.0" encoding="utf-8"?>
<sst xmlns="http://schemas.openxmlformats.org/spreadsheetml/2006/main" count="2199" uniqueCount="861">
  <si>
    <t>Наименование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</si>
  <si>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</si>
  <si>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</si>
  <si>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</si>
  <si>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</si>
  <si>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01.0.00.03180</t>
  </si>
  <si>
    <t>10</t>
  </si>
  <si>
    <t>04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</si>
  <si>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</si>
  <si>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300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</si>
  <si>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</si>
  <si>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01.0.00.04090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</si>
  <si>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 (Социальное обеспечение и иные выплаты населению)</t>
  </si>
  <si>
    <t>Проведение мероприятий для детей и молодежи</t>
  </si>
  <si>
    <t>01.0.07.43100</t>
  </si>
  <si>
    <t>07</t>
  </si>
  <si>
    <t>09</t>
  </si>
  <si>
    <t>Проведение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</si>
  <si>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</si>
  <si>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</si>
  <si>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01.0.10.03260</t>
  </si>
  <si>
    <t>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</si>
  <si>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</si>
  <si>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600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</si>
  <si>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</si>
  <si>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01.0.10.03310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</si>
  <si>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</si>
  <si>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</si>
  <si>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01.0.10.04070</t>
  </si>
  <si>
    <t>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</si>
  <si>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</si>
  <si>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Детские дошкольные учреждения</t>
  </si>
  <si>
    <t>01.0.10.42000</t>
  </si>
  <si>
    <t>Детские дошкольные учреждения (Предоставление субсидий бюджетным, автономным учреждениям и иным некоммерческим организациям)</t>
  </si>
  <si>
    <t>Общеобразовательные учреждения</t>
  </si>
  <si>
    <t>01.0.10.42100</t>
  </si>
  <si>
    <t>Общеобразовательные учреждения (Предоставление субсидий бюджетным, автономным учреждениям и иным некоммерческим организациям)</t>
  </si>
  <si>
    <t>Учреждения дополнительного образования</t>
  </si>
  <si>
    <t>01.0.10.42300</t>
  </si>
  <si>
    <t>03</t>
  </si>
  <si>
    <t>Учреждения дополнительного образования (Предоставление субсидий бюджетным, автономным учреждениям и иным некоммерческим организациям)</t>
  </si>
  <si>
    <t>01.0.89.42000</t>
  </si>
  <si>
    <t>Детские дошкольные учреждения (Иные бюджетные ассигнования)</t>
  </si>
  <si>
    <t>800</t>
  </si>
  <si>
    <t>11</t>
  </si>
  <si>
    <t>01.0.89.42100</t>
  </si>
  <si>
    <t>Общеобразовательные учреждения (Иные бюджетные ассигнования)</t>
  </si>
  <si>
    <t>12</t>
  </si>
  <si>
    <t>01.0.89.42300</t>
  </si>
  <si>
    <t>Учреждения дополнительного образования (Иные бюджетные ассигнования)</t>
  </si>
  <si>
    <t>13</t>
  </si>
  <si>
    <t>Общеобразовательные учреждения для обучающихся с ограниченными возможностями здоровья</t>
  </si>
  <si>
    <t>01.0.89.43300</t>
  </si>
  <si>
    <t>Общеобразовательные учреждения для обучающихся с ограниченными возможностями здоровья (Иные бюджетные ассигнования)</t>
  </si>
  <si>
    <t>14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</si>
  <si>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</si>
  <si>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</si>
  <si>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</si>
  <si>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</si>
  <si>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</si>
  <si>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</si>
  <si>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</si>
  <si>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</si>
  <si>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</si>
  <si>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01.0.99.03260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</si>
  <si>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</si>
  <si>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(Закупка товаров, работ и услуг для обеспечения государственных (муниципальных) нужд)</t>
  </si>
  <si>
    <t>01.0.99.03310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</si>
  <si>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</si>
  <si>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01.0.99.04070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</si>
  <si>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</si>
  <si>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</si>
  <si>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</si>
  <si>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</si>
  <si>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</si>
  <si>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</si>
  <si>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</si>
  <si>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</si>
  <si>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</si>
  <si>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</si>
  <si>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</si>
  <si>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по проведению оздоровительной кампании детей</t>
  </si>
  <si>
    <t>01.0.99.43200</t>
  </si>
  <si>
    <t>Мероприятия по проведению оздоровительной кампании детей (Закупка товаров, работ и услуг для обеспечения государственных (муниципальных) нужд)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</si>
  <si>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</si>
  <si>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</si>
  <si>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</si>
  <si>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</si>
  <si>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</si>
  <si>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</si>
  <si>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01.6.99.42000</t>
  </si>
  <si>
    <t>01.6.99.42100</t>
  </si>
  <si>
    <t>Общеобразовательные учреждения  для обучающихся с ограниченными возможностями здоровья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</si>
  <si>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</si>
  <si>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</si>
  <si>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01.9.99.42100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</si>
  <si>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</si>
  <si>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</si>
  <si>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</si>
  <si>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02.1.00.L4670</t>
  </si>
  <si>
    <t>08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</si>
  <si>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</si>
  <si>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02.1.99.42300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</si>
  <si>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</si>
  <si>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</si>
  <si>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</si>
  <si>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</si>
  <si>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</si>
  <si>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</si>
  <si>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</si>
  <si>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</si>
  <si>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</si>
  <si>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</si>
  <si>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02.1.99.68130</t>
  </si>
  <si>
    <t>Субсидии местным бюджетам на проведение ремонтных работ, противопожарных и энергосбрегающих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</si>
  <si>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</si>
  <si>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02.1.99.S8130</t>
  </si>
  <si>
    <t>Софинансирование на 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</si>
  <si>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02.2.89.44100</t>
  </si>
  <si>
    <t>Музеи и постоянные выставки (Иные бюджетные ассигнования)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</si>
  <si>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</si>
  <si>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</si>
  <si>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02.3.89.42300</t>
  </si>
  <si>
    <t>02.3.99.42300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</si>
  <si>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</si>
  <si>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</si>
  <si>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</si>
  <si>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02.4.89.44200</t>
  </si>
  <si>
    <t>Библиотеки (Иные бюджетные ассигнования)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</si>
  <si>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</si>
  <si>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</si>
  <si>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02.5.07.44000</t>
  </si>
  <si>
    <t>02.5.89.44000</t>
  </si>
  <si>
    <t>Учреждения культуры и мероприятия в сфере культуры (Иные бюджетные ассигнования)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</si>
  <si>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</si>
  <si>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</si>
  <si>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муниципальных образований специализированным автотранспортом(автоклубы)</t>
  </si>
  <si>
    <t>02.8.A1.68080</t>
  </si>
  <si>
    <t>Обеспечение муниципальных образований специализированным автотранспортом(автоклубы) (Закупка товаров, работ и услуг для обеспечения государственных (муниципальных) нужд)</t>
  </si>
  <si>
    <t>Создание модельных муниципальных библиотек за счет средств областного бюджета</t>
  </si>
  <si>
    <t>02.8.A1.68090</t>
  </si>
  <si>
    <t>Создание модельных муниципальных библиотек за счет средств областного бюджета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</si>
  <si>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</si>
  <si>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</si>
  <si>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</si>
  <si>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</si>
  <si>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06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</si>
  <si>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</si>
  <si>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</si>
  <si>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03.0.00.28170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</si>
  <si>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</si>
  <si>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</si>
  <si>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</si>
  <si>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03.0.00.28370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</si>
  <si>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</si>
  <si>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</si>
  <si>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</si>
  <si>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03.0.00.28420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</si>
  <si>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</si>
  <si>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</si>
  <si>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Софинансирование на организацию работы органов управления социальной защиты населения</t>
  </si>
  <si>
    <t>03.0.00.S8370</t>
  </si>
  <si>
    <t>Софинансирование на организацию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</si>
  <si>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</si>
  <si>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</si>
  <si>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</si>
  <si>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</si>
  <si>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</si>
  <si>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Пособие на ребенка в соответствии с Зако-ном Челябинской области от 28 октября 2004 года № 299-ЗО «О пособии на ребенка»</t>
  </si>
  <si>
    <t>03.0.06.28040</t>
  </si>
  <si>
    <t>Пособие на ребенка в соответствии с Зако-ном Челябинской области от 28 октября 2004 года № 299-ЗО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</si>
  <si>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Зако-ном Челябинской области от 28 октября 2004 года № 299-ЗО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</si>
  <si>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</si>
  <si>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03.0.06.28050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</si>
  <si>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</si>
  <si>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</si>
  <si>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</si>
  <si>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03.0.06.28120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</si>
  <si>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</si>
  <si>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</si>
  <si>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</si>
  <si>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</si>
  <si>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</si>
  <si>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</si>
  <si>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</si>
  <si>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</si>
  <si>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</si>
  <si>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</si>
  <si>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03.0.06.28340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</si>
  <si>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</si>
  <si>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</si>
  <si>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</si>
  <si>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03.0.06.28350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</si>
  <si>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</si>
  <si>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</si>
  <si>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</si>
  <si>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03.0.06.28360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</si>
  <si>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</si>
  <si>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</si>
  <si>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</si>
  <si>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03.0.06.28380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</si>
  <si>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</si>
  <si>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</si>
  <si>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</si>
  <si>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03.0.06.28400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</si>
  <si>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</si>
  <si>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 (Социальное обеспечение и иные выплаты населению)</t>
  </si>
  <si>
    <t>03.0.06.28420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</si>
  <si>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</si>
  <si>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</si>
  <si>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03.0.06.28430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</si>
  <si>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</si>
  <si>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</si>
  <si>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</si>
  <si>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</si>
  <si>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03.0.06.28440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</si>
  <si>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</si>
  <si>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</si>
  <si>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</si>
  <si>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03.0.06.28450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</si>
  <si>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</si>
  <si>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</si>
  <si>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03.0.06.28460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</si>
  <si>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</si>
  <si>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</si>
  <si>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</si>
  <si>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03.0.06.28560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</si>
  <si>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</si>
  <si>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</si>
  <si>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</si>
  <si>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</si>
  <si>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</si>
  <si>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03.0.06.28600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</si>
  <si>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</si>
  <si>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</t>
  </si>
  <si>
    <t>03.0.06.28770</t>
  </si>
  <si>
    <t>Осуществление переданных гос.полномочий по назначению ежегодной денежной выплаты на приобретение одежды для посещения учебных занятий, а также спортивной формы,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</si>
  <si>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</si>
  <si>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</si>
  <si>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</si>
  <si>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</si>
  <si>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</si>
  <si>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</si>
  <si>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</si>
  <si>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</si>
  <si>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</si>
  <si>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</si>
  <si>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</si>
  <si>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</si>
  <si>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</si>
  <si>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Реабилитация участников СВО и членов их семей различными методами</t>
  </si>
  <si>
    <t>03.0.07.50009</t>
  </si>
  <si>
    <t>Реабилитация участников СВО и членов их семей различными методами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</si>
  <si>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</si>
  <si>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</si>
  <si>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</si>
  <si>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</si>
  <si>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03.0.10.28630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</si>
  <si>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</si>
  <si>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</si>
  <si>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03.0.20.28660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</si>
  <si>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</si>
  <si>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</si>
  <si>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</si>
  <si>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</si>
  <si>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03.0.89.28160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</si>
  <si>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(Иные бюджетные ассигнования)</t>
  </si>
  <si>
    <t>03.0.89.28630</t>
  </si>
  <si>
    <t>Реализация переданных государственных полномочий по социальному обслуживанию граждан (Иные бюджетные ассигнования)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</si>
  <si>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</si>
  <si>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</si>
  <si>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</si>
  <si>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</si>
  <si>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03.0.99.28160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</si>
  <si>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</si>
  <si>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 (Закупка товаров, работ и услуг для обеспечения государственных (муниципальных) нужд)</t>
  </si>
  <si>
    <t>03.0.99.28630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</si>
  <si>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</si>
  <si>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</si>
  <si>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03.0.P1.06300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</si>
  <si>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</si>
  <si>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03.0.P1.28010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</si>
  <si>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</si>
  <si>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</si>
  <si>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"</t>
  </si>
  <si>
    <t>05.0.00.00000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</si>
  <si>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</si>
  <si>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</si>
  <si>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</si>
  <si>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"</t>
  </si>
  <si>
    <t>06.0.00.00000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</si>
  <si>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</si>
  <si>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06.0.00.S0012</t>
  </si>
  <si>
    <t>Оплата услуг специалистов по организации физкультурно-оздоровительной и спортивно-массовой работы с населением среднего возраста (Межбюджетные трансферты)</t>
  </si>
  <si>
    <t>500</t>
  </si>
  <si>
    <t>Приобретение спортивного инвентаря и оборудования для спортивных школ и физкультурно-спортивных организаций</t>
  </si>
  <si>
    <t>06.0.00.S0013</t>
  </si>
  <si>
    <t>Приобретение спортивного инвентаря и оборудования для спортивных школ и физкультурно-спортивных организаций (Межбюджетные трансферты)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</si>
  <si>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</si>
  <si>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06.0.00.S0014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</si>
  <si>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(Межбюджетные трансферты)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</si>
  <si>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</si>
  <si>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06.0.00.S0018</t>
  </si>
  <si>
    <t>Оплата услуг специалистов по организации физкультурно-оздоровительной и спортивно-массовой работы с населением старшего возраста (Межбюджетные трансферты)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</si>
  <si>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</si>
  <si>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06.0.00.S0019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</si>
  <si>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(Межбюджетные трансферты)</t>
  </si>
  <si>
    <t>06.0.01.S0012</t>
  </si>
  <si>
    <t>06.0.01.S0013</t>
  </si>
  <si>
    <t>06.0.01.S0014</t>
  </si>
  <si>
    <t>06.0.01.S0018</t>
  </si>
  <si>
    <t>06.0.01.S0019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</si>
  <si>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</si>
  <si>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</si>
  <si>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</si>
  <si>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</si>
  <si>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в соответствии с календарным планом (Социальное обеспечение и иные выплаты населению)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</si>
  <si>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</si>
  <si>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</si>
  <si>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</si>
  <si>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</si>
  <si>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</si>
  <si>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</si>
  <si>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06.0.07.71004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</si>
  <si>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</si>
  <si>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06.0.07.S0012</t>
  </si>
  <si>
    <t>Оплата услуг специалистов по организации физкультурно-оздоровительной и спортивно-массовой работы с населением среднего возраста (Закупка товаров, работ и услуг для обеспечения государственных (муниципальных) нужд)</t>
  </si>
  <si>
    <t>06.0.07.S0013</t>
  </si>
  <si>
    <t>Приобретение спортивного инвентаря и оборудования для спортивных школ и физкультурно-спортивных организаций (Закупка товаров, работ и услуг для обеспечения государственных (муниципальных) нужд)</t>
  </si>
  <si>
    <t>06.0.07.S0014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</si>
  <si>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</si>
  <si>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</si>
  <si>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</si>
  <si>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</si>
  <si>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06.0.07.S0018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</si>
  <si>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</si>
  <si>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</si>
  <si>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06.0.07.S0060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</si>
  <si>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(Закупка товаров, работ и услуг для обеспечения государственных (муниципальных) нужд)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</si>
  <si>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</si>
  <si>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06.0.07.S0120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</si>
  <si>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(Закупка товаров, работ и услуг для обеспечения государственных (муниципальных) нужд)</t>
  </si>
  <si>
    <t>Капитальные вложения в муниципальные объекты физической культуры и спорта (ОБ)</t>
  </si>
  <si>
    <t>06.0.09.20240</t>
  </si>
  <si>
    <t>05</t>
  </si>
  <si>
    <t>Капитальные вложения в муниципальные объекты физической культуры и спорта (ОБ) (Капитальные вложения в объекты государственной (муниципальной) собственности)</t>
  </si>
  <si>
    <t>Софинансирование на капитальные вложения в муниципальные объекты физической культуры и спорта</t>
  </si>
  <si>
    <t>06.0.09.S2024</t>
  </si>
  <si>
    <t>Софинансирование на 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</si>
  <si>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Муниципальная программа "Развитие муниципальной службы в Катав-Ивановском муниципальном районе"</t>
  </si>
  <si>
    <t>07.0.00.00000</t>
  </si>
  <si>
    <t>07.0.07.20401</t>
  </si>
  <si>
    <t>Муниципальная программа "Разработка документов территориального планирования Катав-Ивановского муниципального района"</t>
  </si>
  <si>
    <t>09.0.00.00000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</si>
  <si>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</si>
  <si>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</si>
  <si>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</si>
  <si>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 и земельными ресурсами Катав-Ивановского муниципального района"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</si>
  <si>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</si>
  <si>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</si>
  <si>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</si>
  <si>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Оценка недвижимости, признание прав и регулирование отношений по государственной и муниципальной собственности</t>
  </si>
  <si>
    <t>10.0.04.09002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</si>
  <si>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</si>
  <si>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</si>
  <si>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</si>
  <si>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</si>
  <si>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</si>
  <si>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</si>
  <si>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</si>
  <si>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10.0.89.20401</t>
  </si>
  <si>
    <t>Проведение комплексных кадастровых работ на территории Челябинской области за счет средств областного бюджета</t>
  </si>
  <si>
    <t>10.1.04.99340</t>
  </si>
  <si>
    <t>Проведение комплексных кадастровых работ на территории Челябинской области за счет средств областного бюджета (Закупка товаров, работ и услуг для обеспечения государственных (муниципальных) нужд)</t>
  </si>
  <si>
    <t>Софинансирование на проведение комплексных кадастровых работ на территории Челябинской области</t>
  </si>
  <si>
    <t>10.1.04.S9934</t>
  </si>
  <si>
    <t>Софинансирование на 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</si>
  <si>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"Чистая вода" на территории Катав-Ивановскогого муниципального района</t>
  </si>
  <si>
    <t>12.0.00.00000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</si>
  <si>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</si>
  <si>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12.0.05.52103</t>
  </si>
  <si>
    <t>Иные межбюджетные трансферты по переданным полномочиям в бюджет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</si>
  <si>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</si>
  <si>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12.0.05.52104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</si>
  <si>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</si>
  <si>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</si>
  <si>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12.0.05.52107</t>
  </si>
  <si>
    <t>Иные межбюджетные трансферты по переданным полномочиям в бюджет Орловского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</si>
  <si>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</si>
  <si>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12.0.05.52108</t>
  </si>
  <si>
    <t>Иные межбюджетные трансферты по переданным полномочиям в бюджет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</si>
  <si>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</si>
  <si>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12.0.05.52109</t>
  </si>
  <si>
    <t>Иные межбюджетные трансферты по переданным полномочиям в бюджет Тюлюкского сельского поселения за счет собственных средств района (Межбюджетные трансферты)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</si>
  <si>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района"</t>
  </si>
  <si>
    <t>13.0.00.00000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</si>
  <si>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</si>
  <si>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</si>
  <si>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</si>
  <si>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района"</t>
  </si>
  <si>
    <t>15.0.00.00000</t>
  </si>
  <si>
    <t>Благоустройство мест отдыха, расположенных в городах с численностью населения до 500 тысяч человек (ОБ)</t>
  </si>
  <si>
    <t>15.3.32.45010</t>
  </si>
  <si>
    <t>Благоустройство мест отдыха, расположенных в городах с численностью населения до 500 тысяч человек (ОБ) (Закупка товаров, работ и услуг для обеспечения государственных (муниципальных) нужд)</t>
  </si>
  <si>
    <t>15.3.38.52103</t>
  </si>
  <si>
    <t>15.3.38.52104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</si>
  <si>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</si>
  <si>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15.3.38.52106</t>
  </si>
  <si>
    <t>Иные межбюджетные трансферты по переданным полномочиям в бюджет Месединского сельского поселения за счет собственных средств района (Межбюджетные трансферты)</t>
  </si>
  <si>
    <t>15.3.38.52107</t>
  </si>
  <si>
    <t>15.3.38.52108</t>
  </si>
  <si>
    <t>15.3.38.52109</t>
  </si>
  <si>
    <t>Муниципальная программа "Развитие Катав-Ивановского муниципального района в сфере жилищно-коммунального хозяйства и транспорта"</t>
  </si>
  <si>
    <t>16.0.00.00000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</si>
  <si>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(ОБ)</t>
  </si>
  <si>
    <t>16.0.00.17010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</si>
  <si>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(ОБ) (Закупка товаров, работ и услуг для обеспечения государственных (муниципальных) нужд)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</si>
  <si>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</si>
  <si>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</si>
  <si>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</si>
  <si>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</si>
  <si>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</si>
  <si>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16.0.00.99400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</si>
  <si>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</si>
  <si>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16.0.89.20401</t>
  </si>
  <si>
    <t>Центральный аппарат за счет местного бюджета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</si>
  <si>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</si>
  <si>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16.1.41.14020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</si>
  <si>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</si>
  <si>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</si>
  <si>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16.1.41.52105</t>
  </si>
  <si>
    <t>Иные межбюджетные трансферты по переданным полномочиям в бюджет Лесного сельского поселения за счет собственных средств района (Межбюджетные трансферты)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</si>
  <si>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</si>
  <si>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16.1.41.S4020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</si>
  <si>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</si>
  <si>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(ОБ)</t>
  </si>
  <si>
    <t>16.3.60.06120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</si>
  <si>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(ОБ) (Закупка товаров, работ и услуг для обеспечения государственных (муниципальных) нужд)</t>
  </si>
  <si>
    <t>Софинансирование на организацию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</si>
  <si>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16.3.60.S6120</t>
  </si>
  <si>
    <t>Софинансирование на организацию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</si>
  <si>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Муниципальная программа"Управление муниципальными финансами Катав-Ивановского муниципального района"</t>
  </si>
  <si>
    <t>17.0.00.00000</t>
  </si>
  <si>
    <t>Иные межбюджетные трансферты за счет собственных средств района</t>
  </si>
  <si>
    <t>17.1.08.51702</t>
  </si>
  <si>
    <t>Иные межбюджетные трансферты за счет собственных средств района (Межбюджетные трансферты)</t>
  </si>
  <si>
    <t>Выравнивание бюджетной обеспеченности поселений</t>
  </si>
  <si>
    <t>17.2.02.51601</t>
  </si>
  <si>
    <t>Выравнивание бюджетной обеспеченности поселений (Межбюджетные трансферты)</t>
  </si>
  <si>
    <t>17.3.00.20401</t>
  </si>
  <si>
    <t>Центральный аппарат за счет средста местного бюджета</t>
  </si>
  <si>
    <t>17.3.89.20401</t>
  </si>
  <si>
    <t>Центральный аппарат за счет средста местного бюджета (Иные бюджетные ассигнования)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</si>
  <si>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</si>
  <si>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</si>
  <si>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</si>
  <si>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</si>
  <si>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</si>
  <si>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</si>
  <si>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</si>
  <si>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</si>
  <si>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</si>
  <si>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21.0.10.L3040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</si>
  <si>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</si>
  <si>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</si>
  <si>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21.0.10.S3190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</si>
  <si>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</si>
  <si>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</si>
  <si>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21.0.10.S3290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</si>
  <si>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</si>
  <si>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21.0.99.L3040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</si>
  <si>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</si>
  <si>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Реализация мероприятий по модернизации школьных систем образования</t>
  </si>
  <si>
    <t>21.0.99.R7500</t>
  </si>
  <si>
    <t>Реализация мероприятий по модернизации школьных систем образования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</si>
  <si>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общеобразовательных организациях</t>
  </si>
  <si>
    <t>21.0.99.S3173</t>
  </si>
  <si>
    <t>Проведение ремонтных работ по замене оконных блоков в муниципальных общеобразовательных организациях (Закупка товаров, работ и услуг для обеспечения государственных (муниципальных) нужд)</t>
  </si>
  <si>
    <t>21.0.99.S3190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</si>
  <si>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</si>
  <si>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</si>
  <si>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21.0.99.S3290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</si>
  <si>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</si>
  <si>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</si>
  <si>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21.0.99.S3350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</si>
  <si>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</si>
  <si>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Приобретение образовательными организациями средств защиты для обеспечения санитарно-эпидемиологической безопасности</t>
  </si>
  <si>
    <t>21.0.99.S3380</t>
  </si>
  <si>
    <t>Приобретение образовательными организациями средств защиты для обеспечения санитарно-эпидемиологической безопасности (Закупка товаров, работ и услуг для обеспечения государственных (муниципальных) нужд)</t>
  </si>
  <si>
    <t>Мероприятия по обеспечению антитеррористической защищенности объектов (территорий) муниципальных образовательных организаций</t>
  </si>
  <si>
    <t>21.0.99.S3500</t>
  </si>
  <si>
    <t>Мероприятия по обеспечению антитеррористической защищенности объектов (территорий) муниципальных образовательных организаций (Закупка товаров, работ и услуг для обеспечения государственных (муниципальных) нужд)</t>
  </si>
  <si>
    <t>Обеспечение образовательных организаций 1,2 категории квалифицированной охраной</t>
  </si>
  <si>
    <t>21.0.99.S3510</t>
  </si>
  <si>
    <t>Обеспечение образовательных организаций 1,2 категории квалифицированной охраной (Закупка товаров, работ и услуг для обеспечения государственных (муниципальных) нужд)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</si>
  <si>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</si>
  <si>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21.0.E1.S3030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</si>
  <si>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</si>
  <si>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</si>
  <si>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</si>
  <si>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</si>
  <si>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22.0.99.S4030</t>
  </si>
  <si>
    <t>Создание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</si>
  <si>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</si>
  <si>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22.0.99.S4040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</si>
  <si>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</si>
  <si>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дошкольного образования</t>
  </si>
  <si>
    <t>22.0.99.S4060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</si>
  <si>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</si>
  <si>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</si>
  <si>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22.0.99.S4100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</si>
  <si>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 (Социальное обеспечение и иные выплаты населению)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</si>
  <si>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</si>
  <si>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22.0.99.S4110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</si>
  <si>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</si>
  <si>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</si>
  <si>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27.0.00.00000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</si>
  <si>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</si>
  <si>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</si>
  <si>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</si>
  <si>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</si>
  <si>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</si>
  <si>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</si>
  <si>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</si>
  <si>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</si>
  <si>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</si>
  <si>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</si>
  <si>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</si>
  <si>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</si>
  <si>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</si>
  <si>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</si>
  <si>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</si>
  <si>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</si>
  <si>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</si>
  <si>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</si>
  <si>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</si>
  <si>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</si>
  <si>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70.0.00.03200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</si>
  <si>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</si>
  <si>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</si>
  <si>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</si>
  <si>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</si>
  <si>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</si>
  <si>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</si>
  <si>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</si>
  <si>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</si>
  <si>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</si>
  <si>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</si>
  <si>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</si>
  <si>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</si>
  <si>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</si>
  <si>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</si>
  <si>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</si>
  <si>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</si>
  <si>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</si>
  <si>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</si>
  <si>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</si>
  <si>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</si>
  <si>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70.0.00.46130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</si>
  <si>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</si>
  <si>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ко-декса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</si>
  <si>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</si>
  <si>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</si>
  <si>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</si>
  <si>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</si>
  <si>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70.0.00.67020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</si>
  <si>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</si>
  <si>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</si>
  <si>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</si>
  <si>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70.0.00.99060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</si>
  <si>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</si>
  <si>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</si>
  <si>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(Межбюджетные трансферты)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</si>
  <si>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</si>
  <si>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70.0.00.99150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</si>
  <si>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</si>
  <si>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поселений,муниципальных и городских округов</t>
  </si>
  <si>
    <t>70.0.02.51180</t>
  </si>
  <si>
    <t>Осуществление первичного воинского учета органами местного самоуправления поселений,муниципальных и городских округов (Межбюджетные трансферты)</t>
  </si>
  <si>
    <t>Проведение выборов представительных органов муниципальных образований</t>
  </si>
  <si>
    <t>70.0.04.00002</t>
  </si>
  <si>
    <t>Проведение выборов представительных органов муниципальных образований (Иные бюджетные ассигнования)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</si>
  <si>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</si>
  <si>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</si>
  <si>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</si>
  <si>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</si>
  <si>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</si>
  <si>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</si>
  <si>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</si>
  <si>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</si>
  <si>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</si>
  <si>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</si>
  <si>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</si>
  <si>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</si>
  <si>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</si>
  <si>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</si>
  <si>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</si>
  <si>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</si>
  <si>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</si>
  <si>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</si>
  <si>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</si>
  <si>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</si>
  <si>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</si>
  <si>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"Содержание автомобильных дорог общего пользования Катав-Ивановского муниципального района"</t>
  </si>
  <si>
    <t>80.0.00.00000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</si>
  <si>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</si>
  <si>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</si>
  <si>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</si>
  <si>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80.0.30.52103</t>
  </si>
  <si>
    <t>80.0.30.52104</t>
  </si>
  <si>
    <t>80.0.30.52105</t>
  </si>
  <si>
    <t>80.0.30.52106</t>
  </si>
  <si>
    <t>80.0.30.52107</t>
  </si>
  <si>
    <t>80.0.30.52108</t>
  </si>
  <si>
    <t>80.0.30.52109</t>
  </si>
  <si>
    <t>Муниципальная программа "Ремонт автомобильных дорог общего пользования Катав-Ивановского муниципального района"</t>
  </si>
  <si>
    <t>81.0.00.00000</t>
  </si>
  <si>
    <t>Капитальный ремонт, ремонт и содержание автомобильных дорог общего пользования местного значения (ОБ)</t>
  </si>
  <si>
    <t>81.0.31.9Д010</t>
  </si>
  <si>
    <t>Капитальный ремонт, ремонт и содержание автомобильных дорог общего пользования местного значения (ОБ)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</si>
  <si>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 местного значения</t>
  </si>
  <si>
    <t>81.0.31.SД010</t>
  </si>
  <si>
    <t>Софинансирование на 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</si>
  <si>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района"</t>
  </si>
  <si>
    <t>82.0.00.00000</t>
  </si>
  <si>
    <t>82.0.48.00001</t>
  </si>
  <si>
    <t>82.0.48.9Д010</t>
  </si>
  <si>
    <t>82.0.48.SД010</t>
  </si>
  <si>
    <t>Муниципальная программа "Капитальное строительство на территории Катав-Ивановского муниципального района"</t>
  </si>
  <si>
    <t>83.0.00.00000</t>
  </si>
  <si>
    <t>Строительство газопроводов и газовых сетей, в том числе проектно-изыскательские работы (ОБ)</t>
  </si>
  <si>
    <t>83.0.09.14010</t>
  </si>
  <si>
    <t>Строительство газопроводов и газовых сетей, в том числе проектно-изыскательские работы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</si>
  <si>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сетей, в том числе проектно-изыскательские работы</t>
  </si>
  <si>
    <t>83.0.09.S4010</t>
  </si>
  <si>
    <t>Софинансирование на 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</si>
  <si>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районе"</t>
  </si>
  <si>
    <t>84.0.00.00000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</si>
  <si>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</si>
  <si>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84.0.00.61040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</si>
  <si>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</si>
  <si>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84.0.37.00001</t>
  </si>
  <si>
    <t>84.0.ЭП.00001</t>
  </si>
  <si>
    <t>Муниципальная программа "Формирование современной городской среды на территории Катав-Ивановского муниципального района"</t>
  </si>
  <si>
    <t>85.0.00.00000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</si>
  <si>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</si>
  <si>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</si>
  <si>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</si>
  <si>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"Переселение граждан из жилищного фонда Катав-Ивановского муниципального района, признанного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</si>
  <si>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</si>
  <si>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</si>
  <si>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</si>
  <si>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</si>
  <si>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</si>
  <si>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86.0.50.S1404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</si>
  <si>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</si>
  <si>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</t>
  </si>
  <si>
    <t>87.0.00.00000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</si>
  <si>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</si>
  <si>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</si>
  <si>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87.0.07.50007</t>
  </si>
  <si>
    <t>Реализация муниципальных программ (подпрограмм) поддержки СОНКО</t>
  </si>
  <si>
    <t>87.0.55.28290</t>
  </si>
  <si>
    <t>Реализация муниципальных программ (подпрограмм) поддержки СОНКО (Предоставление субсидий бюджетным, автономным учреждениям и иным некоммерческим организациям)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</si>
  <si>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</si>
  <si>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</si>
  <si>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</si>
  <si>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88.0.00.00000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</si>
  <si>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</si>
  <si>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</si>
  <si>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(Предоставление субсидий бюджетным, автономным учреждениям и иным некоммерческим организациям)</t>
  </si>
  <si>
    <t>Муниципальная программа "Повышение безопасности жизнедеятельности населения и территории Катав-Ивановского муниципального района"</t>
  </si>
  <si>
    <t>89.0.00.00000</t>
  </si>
  <si>
    <t>89.0.07.20401</t>
  </si>
  <si>
    <t>На содержание комплексной системы оповещения в муниципальном районе</t>
  </si>
  <si>
    <t>89.0.07.21801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</si>
  <si>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</si>
  <si>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Обеспечение первичных мер пожарной безопасности в части создания условий для организации добровольной пожарной охраны</t>
  </si>
  <si>
    <t>89.0.07.46140</t>
  </si>
  <si>
    <t>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</si>
  <si>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89.0.07.52106</t>
  </si>
  <si>
    <t>89.0.07.52107</t>
  </si>
  <si>
    <t>89.0.07.52109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</si>
  <si>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</t>
  </si>
  <si>
    <t>89.0.07.S4614</t>
  </si>
  <si>
    <t>Софинансирование на обеспечение первичных мер пожарной безопасности в части создания условий для организации добровольной пожарной охраны (Предоставление субсидий бюджетным, автономным учреждениям и иным некоммерческим организациям)</t>
  </si>
  <si>
    <t>Муниципальная программа "Комплексное развитие сельских территорий Катав-Ивановского муниципального района"</t>
  </si>
  <si>
    <t>90.0.00.00000</t>
  </si>
  <si>
    <t>Реализация мероприятий по благоустройству сельских территорий</t>
  </si>
  <si>
    <t>90.0.07.L5766</t>
  </si>
  <si>
    <t>Реализация мероприятий по благоустройству сельских территорий (Закупка товаров, работ и услуг для обеспечения государственных (муниципальных) нужд)</t>
  </si>
  <si>
    <t>Муниципальная программа "Обеспечение общественной безопасности в Катав-Ивановском муниципальном районе "</t>
  </si>
  <si>
    <t>91.0.00.00000</t>
  </si>
  <si>
    <t>Укрепление правопорядка и повышение уровня общественной безопасности</t>
  </si>
  <si>
    <t>91.1.07.40001</t>
  </si>
  <si>
    <t>Укрепление правопорядка и повышение уровня общественной безопасности (Закупка товаров, работ и услуг для обеспечения государственных (муниципальных) нужд)</t>
  </si>
  <si>
    <t>Муниципальная программа "Поддержка инициативных проектов в Катав-Ивановском муниципальном районе"</t>
  </si>
  <si>
    <t>92.0.00.00000</t>
  </si>
  <si>
    <t>Поддержка инициативных проектов</t>
  </si>
  <si>
    <t>92.0.07.24010</t>
  </si>
  <si>
    <t>Поддержка инициативных проектов (Закупка товаров, работ и услуг для обеспечения государственных (муниципальных) нужд)</t>
  </si>
  <si>
    <t>Софинансирование на поддержку инициативных проектов</t>
  </si>
  <si>
    <t>92.0.07.S2401</t>
  </si>
  <si>
    <t>Софинансирование на поддержку инициативных проектов (Закупка товаров, работ и услуг для обеспечения государственных (муниципальных) нужд)</t>
  </si>
  <si>
    <t>2025 год</t>
  </si>
  <si>
    <t>2026 год</t>
  </si>
  <si>
    <t>2027 год</t>
  </si>
  <si>
    <t>Целевая статья</t>
  </si>
  <si>
    <t>Группа видов расходов</t>
  </si>
  <si>
    <t>Раздел</t>
  </si>
  <si>
    <t>Подраздел</t>
  </si>
  <si>
    <t>01.0.07.00000</t>
  </si>
  <si>
    <t>Реализация отраслевых мероприятий</t>
  </si>
  <si>
    <t>01.0.10.00000</t>
  </si>
  <si>
    <t>Финансовое обеспечение государственного (муниципального) задания на оказание государственных (муниципальных) услуг (выполнение работ)</t>
  </si>
  <si>
    <t>01.0.89.00000</t>
  </si>
  <si>
    <t>Уплата налога на имущество организаций, земельного и транспортного налогов</t>
  </si>
  <si>
    <t>01.0.99.00000</t>
  </si>
  <si>
    <t>Обеспечение деятельности (оказание услуг) подведомственных казенных учреждений</t>
  </si>
  <si>
    <t>01.1.07.00000</t>
  </si>
  <si>
    <t>01.1.00.00000</t>
  </si>
  <si>
    <t>Подпрограмма "Гражданско-патриотического воспитания молодежи Катав-Ивановского муниципального района "</t>
  </si>
  <si>
    <t>01.6.99.00000</t>
  </si>
  <si>
    <t>01.6.00.00000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</si>
  <si>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</si>
  <si>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01.9.99.00000</t>
  </si>
  <si>
    <t>01.9.00.00000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</si>
  <si>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</si>
  <si>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02.1.00.00000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</si>
  <si>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</si>
  <si>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02.1.99.00000</t>
  </si>
  <si>
    <t>02.2.89.00000</t>
  </si>
  <si>
    <t>02.2.99.00000</t>
  </si>
  <si>
    <t>Обеспечение деятельности (оказания услуг) подведомственных казенных учреждений</t>
  </si>
  <si>
    <t>02.2.00.00000</t>
  </si>
  <si>
    <t>Подпрограмма "Развитие и сохранение историко-культурного наследия в Катав-Ивановском муниципальном районе "</t>
  </si>
  <si>
    <t>02.3.89.00000</t>
  </si>
  <si>
    <t>02.3.99.00000</t>
  </si>
  <si>
    <t>02.3.00.00000</t>
  </si>
  <si>
    <t>Подпрограмма "Развитие системы художественного образования, выявление и поддержка молодых дарований "</t>
  </si>
  <si>
    <t>02.4.99.00000</t>
  </si>
  <si>
    <t>02.4.89.00000</t>
  </si>
  <si>
    <t>02.4.00.00000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</si>
  <si>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</si>
  <si>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02.5.07.00000</t>
  </si>
  <si>
    <t>02.5.89.00000</t>
  </si>
  <si>
    <t>02.5.99.00000</t>
  </si>
  <si>
    <t>02.5.00.00000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</si>
  <si>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</si>
  <si>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02.8.A1.00000</t>
  </si>
  <si>
    <t>Региональный проект "Культурная среда"</t>
  </si>
  <si>
    <t>02.8.00.00000</t>
  </si>
  <si>
    <t>Национальный проект "Культура"</t>
  </si>
  <si>
    <t>03.0.06.00000</t>
  </si>
  <si>
    <t>Реализация иных государственных функций в области социальной политики</t>
  </si>
  <si>
    <t>03.0.07.00000</t>
  </si>
  <si>
    <t>03.0.10.00000</t>
  </si>
  <si>
    <t>03.0.20.00000</t>
  </si>
  <si>
    <t>Субсидия бюджетным учреждениям на иные цели</t>
  </si>
  <si>
    <t>03.0.89.00000</t>
  </si>
  <si>
    <t>Уплата налога на имущество организаций,земельного, транспортного налогов</t>
  </si>
  <si>
    <t>03.0.95.00000</t>
  </si>
  <si>
    <t>Выполнение публично нормативных обязательств</t>
  </si>
  <si>
    <t>03.0.99.00000</t>
  </si>
  <si>
    <t>Обеспечение деятельности(оказание услуг)подведомственных казенных учреждений</t>
  </si>
  <si>
    <t>03.0.P1.00000</t>
  </si>
  <si>
    <t>Региональный проект "Финансовая поддержка семей при рождении детей"</t>
  </si>
  <si>
    <t>05.0.07.00000</t>
  </si>
  <si>
    <t>06.0.01.00000</t>
  </si>
  <si>
    <t>Субсидия из областного бюджета</t>
  </si>
  <si>
    <t>06.0.07.00000</t>
  </si>
  <si>
    <t>06.0.09.00000</t>
  </si>
  <si>
    <t>Капитальные вложения в объекты муниципальной собственности</t>
  </si>
  <si>
    <t>07.0.07.00000</t>
  </si>
  <si>
    <t>09.0.07.00000</t>
  </si>
  <si>
    <t>10.0.04.00000</t>
  </si>
  <si>
    <t>Расходы общегосударственного характера</t>
  </si>
  <si>
    <t>10.0.89.00000</t>
  </si>
  <si>
    <t>Уплата налога на имущество организаций,земельного и транспортного налогов</t>
  </si>
  <si>
    <t>10.1.04.00000</t>
  </si>
  <si>
    <t>10.1.00.00000</t>
  </si>
  <si>
    <t>Подпрограмма "Внесение в государственный кадастр недвижимости сведений о границах населенных пунктов и территориальных зон, проведение комплексных кадастровых работ на территории Катав-Ивановского муниципального района Челябинской области"</t>
  </si>
  <si>
    <t>12.0.05.00000</t>
  </si>
  <si>
    <t>Обеспечение населения питьевой водой на межмуниципальном уровне</t>
  </si>
  <si>
    <t>13.0.29.00000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</si>
  <si>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</si>
  <si>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15.3.32.00000</t>
  </si>
  <si>
    <t>Благоустройство территории</t>
  </si>
  <si>
    <t>15.3.38.00000</t>
  </si>
  <si>
    <t>Прочие мероприятия по благоустройству Катав-Ивановского мун-ого района</t>
  </si>
  <si>
    <t>16.0.89.00000</t>
  </si>
  <si>
    <t>Уплата налога на имущество организаций, земельного и транспортного налога</t>
  </si>
  <si>
    <t>16.1.41.00000</t>
  </si>
  <si>
    <t>Подготовка к отопительному сезону</t>
  </si>
  <si>
    <t>16.3.60.00000</t>
  </si>
  <si>
    <t>Осуществление регулярных перевозок по муниципальным маршрутам по регулируемым тарифам</t>
  </si>
  <si>
    <t>16.3.00.00000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</si>
  <si>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</si>
  <si>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16.1.00.00000</t>
  </si>
  <si>
    <t>Подпрограмма "Модернизация объектов коммунальной инфраструктуры Катав-Ивановского муниципального района"</t>
  </si>
  <si>
    <t>17.1.08.00000</t>
  </si>
  <si>
    <t>Межбюджетные трансферты за счет собственных средств района</t>
  </si>
  <si>
    <t>17.1.00.00000</t>
  </si>
  <si>
    <t>Подпрограмма 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</si>
  <si>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17.2.02.00000</t>
  </si>
  <si>
    <t>Субвенции из областного бюджета</t>
  </si>
  <si>
    <t>17.2.00.00000</t>
  </si>
  <si>
    <t>Подпрограмма "Выравнивание бюджетной обеспеченности муниципальных образований Катав-Ивановского муниципального района"</t>
  </si>
  <si>
    <t>17.3.89.00000</t>
  </si>
  <si>
    <t>17.3.00.00000</t>
  </si>
  <si>
    <t>Подпрограмма " Обеспечение деятельности Финансового управления администрации Катав-Ивановского муниципального района"</t>
  </si>
  <si>
    <t>19.0.E8.00000</t>
  </si>
  <si>
    <t>Региональный проект "Социальная активность"</t>
  </si>
  <si>
    <t>21.0.10.00000</t>
  </si>
  <si>
    <t>21.0.99.00000</t>
  </si>
  <si>
    <t>21.0.E1.00000</t>
  </si>
  <si>
    <t>Региональный проект "Современная школа"</t>
  </si>
  <si>
    <t>22.0.99.00000</t>
  </si>
  <si>
    <t>27.0.06.00000</t>
  </si>
  <si>
    <t>70.0.02.00000</t>
  </si>
  <si>
    <t>Субвенции  из областного бюджета</t>
  </si>
  <si>
    <t>70.0.04.00000</t>
  </si>
  <si>
    <t>70.0.06.00000</t>
  </si>
  <si>
    <t>70.0.89.00000</t>
  </si>
  <si>
    <t>70.0.95.00000</t>
  </si>
  <si>
    <t>Выполнение публичных нормативных обязательств</t>
  </si>
  <si>
    <t>70.0.99.00000</t>
  </si>
  <si>
    <t>80.0.30.00000</t>
  </si>
  <si>
    <t>Содержание автомобильных дорог общего пользования на межмуниципальном уровне</t>
  </si>
  <si>
    <t>81.0.31.00000</t>
  </si>
  <si>
    <t>Ремонт автомобильных дорог общего пользования</t>
  </si>
  <si>
    <t>82.0.48.00000</t>
  </si>
  <si>
    <t>Мероприятия по повышению безопасности дорожного движения</t>
  </si>
  <si>
    <t>83.0.09.00000</t>
  </si>
  <si>
    <t>84.0.37.00000</t>
  </si>
  <si>
    <t>Проведение экологических мероприятий</t>
  </si>
  <si>
    <t>84.0.ЭП.00000</t>
  </si>
  <si>
    <t>Природоохранные мероприятия за счет экологических платежей</t>
  </si>
  <si>
    <t>85.0.F2.00000</t>
  </si>
  <si>
    <t>Региональный проект "Формирование комфортной городской среды"</t>
  </si>
  <si>
    <t>86.0.50.00000</t>
  </si>
  <si>
    <t>Мероприятия по переселению граждан</t>
  </si>
  <si>
    <t>87.0.06.00000</t>
  </si>
  <si>
    <t>Реализация государственных функций в области социальной политики</t>
  </si>
  <si>
    <t>87.0.07.00000</t>
  </si>
  <si>
    <t>87.0.55.00000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</si>
  <si>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</si>
  <si>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Муниципальная программа "Профилактика безнадзорности и правонарушений несовершеннолетних в Катав-Ивановском муниципальном районе"</t>
  </si>
  <si>
    <t>88.0.99.00000</t>
  </si>
  <si>
    <t>89.0.07.00000</t>
  </si>
  <si>
    <t>90.0.07.00000</t>
  </si>
  <si>
    <t>91.1.07.00000</t>
  </si>
  <si>
    <t>91.1.00.00000</t>
  </si>
  <si>
    <t>Подпрограмма "Обеспечение безопасности граждан на территории Катав-Ивановского муниципального района"</t>
  </si>
  <si>
    <t>92.0.07.00000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</si>
  <si>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</si>
  <si>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</si>
  <si>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2025 год и на плановый период 2026 и 2027 годов»</t>
  </si>
  <si>
    <t xml:space="preserve">от "        " декабря 2024 г.    № 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</si>
  <si>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2025 год и на плановый период 2026 и 2027 годов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</si>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</sst>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4" x14ac:knownFonts="1">
    <font>
      <sz val="10"/>
      <name val="Arial"/>
    </font>
    <font>
      <sz val="8"/>
      <name val="Arial Cyr"/>
    </font>
    <font>
      <sz val="14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10" fillId="0" borderId="0" xfId="0" applyNumberFormat="1" applyFont="1" applyFill="1" applyBorder="1" applyAlignment="1">
      <alignment wrapText="1"/>
    </xf>
    <xf numFmtId="0" fontId="12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vertical="center"/>
    </xf>
    <xf numFmtId="4" fontId="3" fillId="2" borderId="2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164" fontId="6" fillId="2" borderId="2" xfId="0" applyNumberFormat="1" applyFont="1" applyFill="1" applyBorder="1" applyAlignment="1" applyProtection="1">
      <alignment horizontal="justify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</xf>
    <xf numFmtId="164" fontId="4" fillId="2" borderId="2" xfId="0" applyNumberFormat="1" applyFont="1" applyFill="1" applyBorder="1" applyAlignment="1" applyProtection="1">
      <alignment horizontal="justify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wrapText="1"/>
    </xf>
    <xf numFmtId="164" fontId="7" fillId="2" borderId="2" xfId="0" applyNumberFormat="1" applyFont="1" applyFill="1" applyBorder="1" applyAlignment="1" applyProtection="1">
      <alignment horizontal="justify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" fontId="9" fillId="2" borderId="2" xfId="0" applyNumberFormat="1" applyFont="1" applyFill="1" applyBorder="1"/>
    <xf numFmtId="4" fontId="6" fillId="2" borderId="2" xfId="0" applyNumberFormat="1" applyFont="1" applyFill="1" applyBorder="1"/>
    <xf numFmtId="0" fontId="11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/>
    <xf numFmtId="0" fontId="1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top"/>
    </xf>
    <xf numFmtId="164" fontId="5" fillId="0" borderId="2" xfId="0" applyNumberFormat="1" applyFont="1" applyBorder="1" applyAlignment="1" applyProtection="1">
      <alignment horizontal="center" vertical="center" textRotation="90" wrapText="1"/>
    </xf>
    <xf numFmtId="164" fontId="3" fillId="0" borderId="2" xfId="0" applyNumberFormat="1" applyFont="1" applyBorder="1" applyAlignment="1" applyProtection="1">
      <alignment horizontal="center" vertical="center" textRotation="90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0"/>
  <sheetViews>
    <sheetView showGridLines="0" tabSelected="1" zoomScaleNormal="100" workbookViewId="0">
      <selection activeCell="A8" sqref="A8:A10"/>
    </sheetView>
  </sheetViews>
  <sheetFormatPr defaultRowHeight="10.15" customHeight="1" x14ac:dyDescent="0.2"/>
  <cols>
    <col min="1" max="1" width="111.28515625" customWidth="1"/>
    <col min="2" max="2" width="15.7109375" customWidth="1"/>
    <col min="3" max="3" width="6.5703125" customWidth="1"/>
    <col min="4" max="4" width="4.140625" customWidth="1"/>
    <col min="5" max="5" width="4" customWidth="1"/>
    <col min="6" max="8" width="18.28515625" customWidth="1"/>
  </cols>
  <sheetData>
    <row r="1" spans="1:8" ht="19.5" customHeight="1" x14ac:dyDescent="0.25">
      <c r="E1" s="4"/>
      <c r="F1" s="22" t="s">
        <v>856</v>
      </c>
      <c r="G1" s="23"/>
      <c r="H1" s="23"/>
    </row>
    <row r="2" spans="1:8" ht="56.25" customHeight="1" x14ac:dyDescent="0.2">
      <c r="E2" s="5"/>
      <c r="F2" s="25" t="s">
        <v>857</v>
      </c>
      <c r="G2" s="25"/>
      <c r="H2" s="25"/>
    </row>
    <row r="3" spans="1:8" ht="19.5" customHeight="1" x14ac:dyDescent="0.2">
      <c r="E3" s="5"/>
      <c r="F3" s="26" t="s">
        <v>858</v>
      </c>
      <c r="G3" s="26"/>
      <c r="H3" s="26"/>
    </row>
    <row r="5" spans="1:8" ht="72.599999999999994" customHeight="1" x14ac:dyDescent="0.2">
      <c r="A5" s="24" t="s">
        <v>859</v>
      </c>
      <c r="B5" s="24"/>
      <c r="C5" s="24"/>
      <c r="D5" s="24"/>
      <c r="E5" s="24"/>
      <c r="F5" s="24"/>
      <c r="G5" s="24"/>
      <c r="H5" s="24"/>
    </row>
    <row r="7" spans="1:8" ht="18.75" x14ac:dyDescent="0.2">
      <c r="A7" s="1"/>
      <c r="B7" s="2"/>
      <c r="C7" s="2"/>
      <c r="D7" s="2"/>
      <c r="E7" s="2"/>
      <c r="F7" s="3"/>
      <c r="G7" s="3"/>
      <c r="H7" s="6" t="s">
        <v>860</v>
      </c>
    </row>
    <row r="8" spans="1:8" ht="12.75" customHeight="1" x14ac:dyDescent="0.2">
      <c r="A8" s="29" t="s">
        <v>0</v>
      </c>
      <c r="B8" s="27" t="s">
        <v>707</v>
      </c>
      <c r="C8" s="27" t="s">
        <v>708</v>
      </c>
      <c r="D8" s="27" t="s">
        <v>709</v>
      </c>
      <c r="E8" s="27" t="s">
        <v>710</v>
      </c>
      <c r="F8" s="29" t="s">
        <v>704</v>
      </c>
      <c r="G8" s="31" t="s">
        <v>705</v>
      </c>
      <c r="H8" s="31" t="s">
        <v>706</v>
      </c>
    </row>
    <row r="9" spans="1:8" ht="12.75" customHeight="1" x14ac:dyDescent="0.2">
      <c r="A9" s="29"/>
      <c r="B9" s="28"/>
      <c r="C9" s="28"/>
      <c r="D9" s="28"/>
      <c r="E9" s="28"/>
      <c r="F9" s="30"/>
      <c r="G9" s="29"/>
      <c r="H9" s="29"/>
    </row>
    <row r="10" spans="1:8" ht="74.25" customHeight="1" x14ac:dyDescent="0.2">
      <c r="A10" s="29"/>
      <c r="B10" s="28"/>
      <c r="C10" s="28"/>
      <c r="D10" s="28"/>
      <c r="E10" s="28"/>
      <c r="F10" s="29"/>
      <c r="G10" s="31"/>
      <c r="H10" s="31"/>
    </row>
    <row r="11" spans="1:8" s="9" customFormat="1" ht="15.75" x14ac:dyDescent="0.2">
      <c r="A11" s="7" t="s">
        <v>1</v>
      </c>
      <c r="B11" s="7"/>
      <c r="C11" s="7"/>
      <c r="D11" s="7"/>
      <c r="E11" s="7"/>
      <c r="F11" s="8">
        <f>F12+F88+F148+F263+F267+F319+F323+F327+F347+F359+F363+F380+F405+F421+F426+F458+F470+F474+F483+F555+F573+F579+F587+F593+F602+F606+F612+F625+F629+F645+F649+F654+F660</f>
        <v>1876175390.9699996</v>
      </c>
      <c r="G11" s="8">
        <f t="shared" ref="G11:H11" si="0">G12+G88+G148+G263+G267+G319+G323+G327+G347+G359+G363+G380+G405+G421+G426+G458+G470+G474+G483+G555+G573+G579+G587+G593+G602+G606+G612+G625+G629+G645+G649+G654+G660</f>
        <v>1941980500.02</v>
      </c>
      <c r="H11" s="8">
        <f t="shared" si="0"/>
        <v>1773640688.8799996</v>
      </c>
    </row>
    <row r="12" spans="1:8" s="9" customFormat="1" ht="31.5" x14ac:dyDescent="0.2">
      <c r="A12" s="10" t="s">
        <v>2</v>
      </c>
      <c r="B12" s="11" t="s">
        <v>3</v>
      </c>
      <c r="C12" s="11"/>
      <c r="D12" s="11"/>
      <c r="E12" s="11"/>
      <c r="F12" s="12">
        <f>F13+F15+F17+F20+F33+F42+F71+F76+F84</f>
        <v>651622794.55999994</v>
      </c>
      <c r="G12" s="12">
        <f t="shared" ref="G12:H12" si="1">G13+G15+G17+G20+G33+G42+G71+G76+G84</f>
        <v>631374724.55999994</v>
      </c>
      <c r="H12" s="12">
        <f t="shared" si="1"/>
        <v>631406250.55999994</v>
      </c>
    </row>
    <row r="13" spans="1:8" s="9" customFormat="1" ht="63" x14ac:dyDescent="0.2">
      <c r="A13" s="13" t="s">
        <v>4</v>
      </c>
      <c r="B13" s="14" t="s">
        <v>5</v>
      </c>
      <c r="C13" s="14"/>
      <c r="D13" s="14"/>
      <c r="E13" s="14"/>
      <c r="F13" s="15">
        <f>F14</f>
        <v>4528000</v>
      </c>
      <c r="G13" s="15">
        <f t="shared" ref="G13:H13" si="2">G14</f>
        <v>4528000</v>
      </c>
      <c r="H13" s="15">
        <f t="shared" si="2"/>
        <v>4528000</v>
      </c>
    </row>
    <row r="14" spans="1:8" s="9" customFormat="1" ht="78.75" x14ac:dyDescent="0.2">
      <c r="A14" s="13" t="s">
        <v>8</v>
      </c>
      <c r="B14" s="14" t="s">
        <v>5</v>
      </c>
      <c r="C14" s="14" t="s">
        <v>9</v>
      </c>
      <c r="D14" s="14" t="s">
        <v>6</v>
      </c>
      <c r="E14" s="14" t="s">
        <v>7</v>
      </c>
      <c r="F14" s="15">
        <v>4528000</v>
      </c>
      <c r="G14" s="15">
        <v>4528000</v>
      </c>
      <c r="H14" s="15">
        <v>4528000</v>
      </c>
    </row>
    <row r="15" spans="1:8" s="9" customFormat="1" ht="47.25" x14ac:dyDescent="0.2">
      <c r="A15" s="13" t="s">
        <v>10</v>
      </c>
      <c r="B15" s="14" t="s">
        <v>11</v>
      </c>
      <c r="C15" s="14"/>
      <c r="D15" s="14"/>
      <c r="E15" s="14"/>
      <c r="F15" s="15">
        <f>F16</f>
        <v>5750700</v>
      </c>
      <c r="G15" s="15">
        <f t="shared" ref="G15:H15" si="3">G16</f>
        <v>5750700</v>
      </c>
      <c r="H15" s="15">
        <f t="shared" si="3"/>
        <v>5750700</v>
      </c>
    </row>
    <row r="16" spans="1:8" s="9" customFormat="1" ht="47.25" x14ac:dyDescent="0.2">
      <c r="A16" s="13" t="s">
        <v>12</v>
      </c>
      <c r="B16" s="14" t="s">
        <v>11</v>
      </c>
      <c r="C16" s="14" t="s">
        <v>9</v>
      </c>
      <c r="D16" s="14" t="s">
        <v>6</v>
      </c>
      <c r="E16" s="14" t="s">
        <v>7</v>
      </c>
      <c r="F16" s="15">
        <v>5750700</v>
      </c>
      <c r="G16" s="15">
        <v>5750700</v>
      </c>
      <c r="H16" s="15">
        <v>5750700</v>
      </c>
    </row>
    <row r="17" spans="1:8" s="9" customFormat="1" ht="15.75" x14ac:dyDescent="0.2">
      <c r="A17" s="16" t="s">
        <v>712</v>
      </c>
      <c r="B17" s="17" t="s">
        <v>711</v>
      </c>
      <c r="C17" s="14"/>
      <c r="D17" s="14"/>
      <c r="E17" s="14"/>
      <c r="F17" s="15">
        <f>F18</f>
        <v>1200000</v>
      </c>
      <c r="G17" s="15">
        <f t="shared" ref="G17:H17" si="4">G18</f>
        <v>0</v>
      </c>
      <c r="H17" s="15">
        <f t="shared" si="4"/>
        <v>0</v>
      </c>
    </row>
    <row r="18" spans="1:8" s="9" customFormat="1" ht="15.75" x14ac:dyDescent="0.2">
      <c r="A18" s="13" t="s">
        <v>13</v>
      </c>
      <c r="B18" s="14" t="s">
        <v>14</v>
      </c>
      <c r="C18" s="14"/>
      <c r="D18" s="14"/>
      <c r="E18" s="14"/>
      <c r="F18" s="15">
        <f>F19</f>
        <v>1200000</v>
      </c>
      <c r="G18" s="15">
        <f t="shared" ref="G18:H18" si="5">G19</f>
        <v>0</v>
      </c>
      <c r="H18" s="15">
        <f t="shared" si="5"/>
        <v>0</v>
      </c>
    </row>
    <row r="19" spans="1:8" s="9" customFormat="1" ht="47.25" x14ac:dyDescent="0.2">
      <c r="A19" s="13" t="s">
        <v>17</v>
      </c>
      <c r="B19" s="14" t="s">
        <v>14</v>
      </c>
      <c r="C19" s="14" t="s">
        <v>18</v>
      </c>
      <c r="D19" s="14" t="s">
        <v>15</v>
      </c>
      <c r="E19" s="14" t="s">
        <v>16</v>
      </c>
      <c r="F19" s="15">
        <v>1200000</v>
      </c>
      <c r="G19" s="15">
        <v>0</v>
      </c>
      <c r="H19" s="15">
        <v>0</v>
      </c>
    </row>
    <row r="20" spans="1:8" s="9" customFormat="1" ht="31.5" x14ac:dyDescent="0.2">
      <c r="A20" s="16" t="s">
        <v>714</v>
      </c>
      <c r="B20" s="17" t="s">
        <v>713</v>
      </c>
      <c r="C20" s="14"/>
      <c r="D20" s="14"/>
      <c r="E20" s="14"/>
      <c r="F20" s="15">
        <f>F21+F23+F25+F27+F29+F31</f>
        <v>67996434.560000002</v>
      </c>
      <c r="G20" s="15">
        <f t="shared" ref="G20:H20" si="6">G21+G23+G25+G27+G29+G31</f>
        <v>56972834.560000002</v>
      </c>
      <c r="H20" s="15">
        <f t="shared" si="6"/>
        <v>57067434.560000002</v>
      </c>
    </row>
    <row r="21" spans="1:8" s="9" customFormat="1" ht="47.25" x14ac:dyDescent="0.2">
      <c r="A21" s="13" t="s">
        <v>19</v>
      </c>
      <c r="B21" s="14" t="s">
        <v>20</v>
      </c>
      <c r="C21" s="14"/>
      <c r="D21" s="14"/>
      <c r="E21" s="14"/>
      <c r="F21" s="15">
        <f>F22</f>
        <v>11060800</v>
      </c>
      <c r="G21" s="15">
        <f t="shared" ref="G21:H21" si="7">G22</f>
        <v>11060800</v>
      </c>
      <c r="H21" s="15">
        <f t="shared" si="7"/>
        <v>11060800</v>
      </c>
    </row>
    <row r="22" spans="1:8" s="9" customFormat="1" ht="63" x14ac:dyDescent="0.2">
      <c r="A22" s="13" t="s">
        <v>22</v>
      </c>
      <c r="B22" s="14" t="s">
        <v>20</v>
      </c>
      <c r="C22" s="14" t="s">
        <v>23</v>
      </c>
      <c r="D22" s="14" t="s">
        <v>15</v>
      </c>
      <c r="E22" s="14" t="s">
        <v>21</v>
      </c>
      <c r="F22" s="15">
        <v>11060800</v>
      </c>
      <c r="G22" s="15">
        <v>11060800</v>
      </c>
      <c r="H22" s="15">
        <v>11060800</v>
      </c>
    </row>
    <row r="23" spans="1:8" s="9" customFormat="1" ht="94.5" x14ac:dyDescent="0.2">
      <c r="A23" s="13" t="s">
        <v>24</v>
      </c>
      <c r="B23" s="14" t="s">
        <v>25</v>
      </c>
      <c r="C23" s="14"/>
      <c r="D23" s="14"/>
      <c r="E23" s="14"/>
      <c r="F23" s="15">
        <f>F24</f>
        <v>59200</v>
      </c>
      <c r="G23" s="15">
        <f t="shared" ref="G23:H23" si="8">G24</f>
        <v>59200</v>
      </c>
      <c r="H23" s="15">
        <f t="shared" si="8"/>
        <v>59200</v>
      </c>
    </row>
    <row r="24" spans="1:8" s="9" customFormat="1" ht="110.25" x14ac:dyDescent="0.2">
      <c r="A24" s="13" t="s">
        <v>26</v>
      </c>
      <c r="B24" s="14" t="s">
        <v>25</v>
      </c>
      <c r="C24" s="14" t="s">
        <v>23</v>
      </c>
      <c r="D24" s="14" t="s">
        <v>15</v>
      </c>
      <c r="E24" s="14" t="s">
        <v>21</v>
      </c>
      <c r="F24" s="15">
        <v>59200</v>
      </c>
      <c r="G24" s="15">
        <v>59200</v>
      </c>
      <c r="H24" s="15">
        <v>59200</v>
      </c>
    </row>
    <row r="25" spans="1:8" s="9" customFormat="1" ht="31.5" x14ac:dyDescent="0.2">
      <c r="A25" s="13" t="s">
        <v>27</v>
      </c>
      <c r="B25" s="14" t="s">
        <v>28</v>
      </c>
      <c r="C25" s="14"/>
      <c r="D25" s="14"/>
      <c r="E25" s="14"/>
      <c r="F25" s="15">
        <f>F26</f>
        <v>21680534.559999999</v>
      </c>
      <c r="G25" s="15">
        <f t="shared" ref="G25:H25" si="9">G26</f>
        <v>17572634.559999999</v>
      </c>
      <c r="H25" s="15">
        <f t="shared" si="9"/>
        <v>17667234.559999999</v>
      </c>
    </row>
    <row r="26" spans="1:8" s="9" customFormat="1" ht="47.25" x14ac:dyDescent="0.2">
      <c r="A26" s="13" t="s">
        <v>30</v>
      </c>
      <c r="B26" s="14" t="s">
        <v>28</v>
      </c>
      <c r="C26" s="14" t="s">
        <v>23</v>
      </c>
      <c r="D26" s="14" t="s">
        <v>15</v>
      </c>
      <c r="E26" s="14" t="s">
        <v>29</v>
      </c>
      <c r="F26" s="15">
        <v>21680534.559999999</v>
      </c>
      <c r="G26" s="15">
        <v>17572634.559999999</v>
      </c>
      <c r="H26" s="15">
        <v>17667234.559999999</v>
      </c>
    </row>
    <row r="27" spans="1:8" s="9" customFormat="1" ht="15.75" x14ac:dyDescent="0.2">
      <c r="A27" s="13" t="s">
        <v>31</v>
      </c>
      <c r="B27" s="14" t="s">
        <v>32</v>
      </c>
      <c r="C27" s="14"/>
      <c r="D27" s="14"/>
      <c r="E27" s="14"/>
      <c r="F27" s="15">
        <f>F28</f>
        <v>13363400</v>
      </c>
      <c r="G27" s="15">
        <f t="shared" ref="G27:H27" si="10">G28</f>
        <v>9427500</v>
      </c>
      <c r="H27" s="15">
        <f t="shared" si="10"/>
        <v>9427500</v>
      </c>
    </row>
    <row r="28" spans="1:8" s="9" customFormat="1" ht="31.5" x14ac:dyDescent="0.2">
      <c r="A28" s="13" t="s">
        <v>33</v>
      </c>
      <c r="B28" s="14" t="s">
        <v>32</v>
      </c>
      <c r="C28" s="14" t="s">
        <v>23</v>
      </c>
      <c r="D28" s="14" t="s">
        <v>15</v>
      </c>
      <c r="E28" s="14" t="s">
        <v>29</v>
      </c>
      <c r="F28" s="15">
        <v>13363400</v>
      </c>
      <c r="G28" s="15">
        <v>9427500</v>
      </c>
      <c r="H28" s="15">
        <v>9427500</v>
      </c>
    </row>
    <row r="29" spans="1:8" s="9" customFormat="1" ht="15.75" x14ac:dyDescent="0.2">
      <c r="A29" s="13" t="s">
        <v>34</v>
      </c>
      <c r="B29" s="14" t="s">
        <v>35</v>
      </c>
      <c r="C29" s="14"/>
      <c r="D29" s="14"/>
      <c r="E29" s="14"/>
      <c r="F29" s="15">
        <f>F30</f>
        <v>15513900</v>
      </c>
      <c r="G29" s="15">
        <f t="shared" ref="G29:H29" si="11">G30</f>
        <v>12823700</v>
      </c>
      <c r="H29" s="15">
        <f t="shared" si="11"/>
        <v>12823700</v>
      </c>
    </row>
    <row r="30" spans="1:8" s="9" customFormat="1" ht="31.5" x14ac:dyDescent="0.2">
      <c r="A30" s="13" t="s">
        <v>36</v>
      </c>
      <c r="B30" s="14" t="s">
        <v>35</v>
      </c>
      <c r="C30" s="14" t="s">
        <v>23</v>
      </c>
      <c r="D30" s="14" t="s">
        <v>15</v>
      </c>
      <c r="E30" s="14" t="s">
        <v>21</v>
      </c>
      <c r="F30" s="15">
        <v>15513900</v>
      </c>
      <c r="G30" s="15">
        <v>12823700</v>
      </c>
      <c r="H30" s="15">
        <v>12823700</v>
      </c>
    </row>
    <row r="31" spans="1:8" s="9" customFormat="1" ht="15.75" x14ac:dyDescent="0.2">
      <c r="A31" s="13" t="s">
        <v>37</v>
      </c>
      <c r="B31" s="14" t="s">
        <v>38</v>
      </c>
      <c r="C31" s="14"/>
      <c r="D31" s="14"/>
      <c r="E31" s="14"/>
      <c r="F31" s="15">
        <f>F32</f>
        <v>6318600</v>
      </c>
      <c r="G31" s="15">
        <f t="shared" ref="G31:H31" si="12">G32</f>
        <v>6029000</v>
      </c>
      <c r="H31" s="15">
        <f t="shared" si="12"/>
        <v>6029000</v>
      </c>
    </row>
    <row r="32" spans="1:8" s="9" customFormat="1" ht="31.5" x14ac:dyDescent="0.2">
      <c r="A32" s="13" t="s">
        <v>40</v>
      </c>
      <c r="B32" s="14" t="s">
        <v>38</v>
      </c>
      <c r="C32" s="14" t="s">
        <v>23</v>
      </c>
      <c r="D32" s="14" t="s">
        <v>15</v>
      </c>
      <c r="E32" s="14" t="s">
        <v>39</v>
      </c>
      <c r="F32" s="15">
        <v>6318600</v>
      </c>
      <c r="G32" s="15">
        <v>6029000</v>
      </c>
      <c r="H32" s="15">
        <v>6029000</v>
      </c>
    </row>
    <row r="33" spans="1:8" s="9" customFormat="1" ht="15.75" x14ac:dyDescent="0.2">
      <c r="A33" s="16" t="s">
        <v>716</v>
      </c>
      <c r="B33" s="17" t="s">
        <v>715</v>
      </c>
      <c r="C33" s="14"/>
      <c r="D33" s="14"/>
      <c r="E33" s="14"/>
      <c r="F33" s="15">
        <f>F34+F36+F38+F40</f>
        <v>3902300</v>
      </c>
      <c r="G33" s="15">
        <f t="shared" ref="G33:H33" si="13">G34+G36+G38+G40</f>
        <v>3902300</v>
      </c>
      <c r="H33" s="15">
        <f t="shared" si="13"/>
        <v>3902300</v>
      </c>
    </row>
    <row r="34" spans="1:8" s="9" customFormat="1" ht="15.75" x14ac:dyDescent="0.2">
      <c r="A34" s="13" t="s">
        <v>31</v>
      </c>
      <c r="B34" s="14" t="s">
        <v>41</v>
      </c>
      <c r="C34" s="14"/>
      <c r="D34" s="14"/>
      <c r="E34" s="14"/>
      <c r="F34" s="15">
        <f>F35</f>
        <v>1478600</v>
      </c>
      <c r="G34" s="15">
        <f t="shared" ref="G34:H34" si="14">G35</f>
        <v>1478600</v>
      </c>
      <c r="H34" s="15">
        <f t="shared" si="14"/>
        <v>1478600</v>
      </c>
    </row>
    <row r="35" spans="1:8" s="9" customFormat="1" ht="15.75" x14ac:dyDescent="0.2">
      <c r="A35" s="13" t="s">
        <v>42</v>
      </c>
      <c r="B35" s="14" t="s">
        <v>41</v>
      </c>
      <c r="C35" s="14" t="s">
        <v>43</v>
      </c>
      <c r="D35" s="14" t="s">
        <v>15</v>
      </c>
      <c r="E35" s="14" t="s">
        <v>29</v>
      </c>
      <c r="F35" s="15">
        <v>1478600</v>
      </c>
      <c r="G35" s="15">
        <v>1478600</v>
      </c>
      <c r="H35" s="15">
        <v>1478600</v>
      </c>
    </row>
    <row r="36" spans="1:8" s="9" customFormat="1" ht="15.75" x14ac:dyDescent="0.2">
      <c r="A36" s="13" t="s">
        <v>34</v>
      </c>
      <c r="B36" s="14" t="s">
        <v>45</v>
      </c>
      <c r="C36" s="14"/>
      <c r="D36" s="14"/>
      <c r="E36" s="14"/>
      <c r="F36" s="15">
        <f>F37</f>
        <v>2218900</v>
      </c>
      <c r="G36" s="15">
        <f t="shared" ref="G36:H36" si="15">G37</f>
        <v>2218900</v>
      </c>
      <c r="H36" s="15">
        <f t="shared" si="15"/>
        <v>2218900</v>
      </c>
    </row>
    <row r="37" spans="1:8" s="9" customFormat="1" ht="15.75" x14ac:dyDescent="0.2">
      <c r="A37" s="13" t="s">
        <v>46</v>
      </c>
      <c r="B37" s="14" t="s">
        <v>45</v>
      </c>
      <c r="C37" s="14" t="s">
        <v>43</v>
      </c>
      <c r="D37" s="14" t="s">
        <v>15</v>
      </c>
      <c r="E37" s="14" t="s">
        <v>21</v>
      </c>
      <c r="F37" s="15">
        <v>2218900</v>
      </c>
      <c r="G37" s="15">
        <v>2218900</v>
      </c>
      <c r="H37" s="15">
        <v>2218900</v>
      </c>
    </row>
    <row r="38" spans="1:8" s="9" customFormat="1" ht="15.75" x14ac:dyDescent="0.2">
      <c r="A38" s="13" t="s">
        <v>37</v>
      </c>
      <c r="B38" s="14" t="s">
        <v>48</v>
      </c>
      <c r="C38" s="14"/>
      <c r="D38" s="14"/>
      <c r="E38" s="14"/>
      <c r="F38" s="15">
        <f>F39</f>
        <v>46400</v>
      </c>
      <c r="G38" s="15">
        <f>G39</f>
        <v>46400</v>
      </c>
      <c r="H38" s="15">
        <f>H39</f>
        <v>46400</v>
      </c>
    </row>
    <row r="39" spans="1:8" s="9" customFormat="1" ht="15.75" x14ac:dyDescent="0.2">
      <c r="A39" s="13" t="s">
        <v>49</v>
      </c>
      <c r="B39" s="14" t="s">
        <v>48</v>
      </c>
      <c r="C39" s="14" t="s">
        <v>43</v>
      </c>
      <c r="D39" s="14" t="s">
        <v>15</v>
      </c>
      <c r="E39" s="14" t="s">
        <v>39</v>
      </c>
      <c r="F39" s="15">
        <v>46400</v>
      </c>
      <c r="G39" s="15">
        <v>46400</v>
      </c>
      <c r="H39" s="15">
        <v>46400</v>
      </c>
    </row>
    <row r="40" spans="1:8" s="9" customFormat="1" ht="15.75" x14ac:dyDescent="0.2">
      <c r="A40" s="13" t="s">
        <v>51</v>
      </c>
      <c r="B40" s="14" t="s">
        <v>52</v>
      </c>
      <c r="C40" s="14"/>
      <c r="D40" s="14"/>
      <c r="E40" s="14"/>
      <c r="F40" s="15">
        <f>F41</f>
        <v>158400</v>
      </c>
      <c r="G40" s="15">
        <f t="shared" ref="G40:H40" si="16">G41</f>
        <v>158400</v>
      </c>
      <c r="H40" s="15">
        <f t="shared" si="16"/>
        <v>158400</v>
      </c>
    </row>
    <row r="41" spans="1:8" s="9" customFormat="1" ht="31.5" x14ac:dyDescent="0.2">
      <c r="A41" s="13" t="s">
        <v>53</v>
      </c>
      <c r="B41" s="14" t="s">
        <v>52</v>
      </c>
      <c r="C41" s="14" t="s">
        <v>43</v>
      </c>
      <c r="D41" s="14" t="s">
        <v>15</v>
      </c>
      <c r="E41" s="14" t="s">
        <v>21</v>
      </c>
      <c r="F41" s="15">
        <v>158400</v>
      </c>
      <c r="G41" s="15">
        <v>158400</v>
      </c>
      <c r="H41" s="15">
        <v>158400</v>
      </c>
    </row>
    <row r="42" spans="1:8" s="9" customFormat="1" ht="15.75" x14ac:dyDescent="0.2">
      <c r="A42" s="16" t="s">
        <v>718</v>
      </c>
      <c r="B42" s="17" t="s">
        <v>717</v>
      </c>
      <c r="C42" s="14"/>
      <c r="D42" s="14"/>
      <c r="E42" s="14"/>
      <c r="F42" s="15">
        <f>F43+F45+F49+F52+F54+F57+F60+F63+F66+F68</f>
        <v>563146260</v>
      </c>
      <c r="G42" s="15">
        <f t="shared" ref="G42:H42" si="17">G43+G45+G49+G52+G54+G57+G60+G63+G66+G68</f>
        <v>560220890</v>
      </c>
      <c r="H42" s="15">
        <f t="shared" si="17"/>
        <v>560157816</v>
      </c>
    </row>
    <row r="43" spans="1:8" s="9" customFormat="1" ht="47.25" x14ac:dyDescent="0.2">
      <c r="A43" s="13" t="s">
        <v>55</v>
      </c>
      <c r="B43" s="14" t="s">
        <v>56</v>
      </c>
      <c r="C43" s="14"/>
      <c r="D43" s="14"/>
      <c r="E43" s="14"/>
      <c r="F43" s="15">
        <f>F44</f>
        <v>229310</v>
      </c>
      <c r="G43" s="15">
        <f t="shared" ref="G43:H43" si="18">G44</f>
        <v>230510</v>
      </c>
      <c r="H43" s="15">
        <f t="shared" si="18"/>
        <v>231710</v>
      </c>
    </row>
    <row r="44" spans="1:8" s="9" customFormat="1" ht="78.75" x14ac:dyDescent="0.2">
      <c r="A44" s="13" t="s">
        <v>57</v>
      </c>
      <c r="B44" s="14" t="s">
        <v>56</v>
      </c>
      <c r="C44" s="14" t="s">
        <v>18</v>
      </c>
      <c r="D44" s="14" t="s">
        <v>15</v>
      </c>
      <c r="E44" s="14" t="s">
        <v>21</v>
      </c>
      <c r="F44" s="15">
        <v>229310</v>
      </c>
      <c r="G44" s="15">
        <v>230510</v>
      </c>
      <c r="H44" s="15">
        <v>231710</v>
      </c>
    </row>
    <row r="45" spans="1:8" s="9" customFormat="1" ht="63" x14ac:dyDescent="0.2">
      <c r="A45" s="13" t="s">
        <v>58</v>
      </c>
      <c r="B45" s="14" t="s">
        <v>59</v>
      </c>
      <c r="C45" s="14"/>
      <c r="D45" s="14"/>
      <c r="E45" s="14"/>
      <c r="F45" s="15">
        <f>F46+F47+F48</f>
        <v>33447350</v>
      </c>
      <c r="G45" s="15">
        <f t="shared" ref="G45:H45" si="19">G46+G47+G48</f>
        <v>33882750</v>
      </c>
      <c r="H45" s="15">
        <f t="shared" si="19"/>
        <v>34290450</v>
      </c>
    </row>
    <row r="46" spans="1:8" s="9" customFormat="1" ht="94.5" x14ac:dyDescent="0.2">
      <c r="A46" s="13" t="s">
        <v>60</v>
      </c>
      <c r="B46" s="14" t="s">
        <v>59</v>
      </c>
      <c r="C46" s="14" t="s">
        <v>18</v>
      </c>
      <c r="D46" s="14" t="s">
        <v>15</v>
      </c>
      <c r="E46" s="14" t="s">
        <v>21</v>
      </c>
      <c r="F46" s="15">
        <v>30867350</v>
      </c>
      <c r="G46" s="15">
        <v>31302750</v>
      </c>
      <c r="H46" s="15">
        <v>31710450</v>
      </c>
    </row>
    <row r="47" spans="1:8" s="9" customFormat="1" ht="78.75" x14ac:dyDescent="0.2">
      <c r="A47" s="13" t="s">
        <v>61</v>
      </c>
      <c r="B47" s="14" t="s">
        <v>59</v>
      </c>
      <c r="C47" s="14" t="s">
        <v>62</v>
      </c>
      <c r="D47" s="14" t="s">
        <v>15</v>
      </c>
      <c r="E47" s="14" t="s">
        <v>21</v>
      </c>
      <c r="F47" s="15">
        <v>2400000</v>
      </c>
      <c r="G47" s="15">
        <v>2400000</v>
      </c>
      <c r="H47" s="15">
        <v>2400000</v>
      </c>
    </row>
    <row r="48" spans="1:8" s="9" customFormat="1" ht="78.75" x14ac:dyDescent="0.2">
      <c r="A48" s="13" t="s">
        <v>63</v>
      </c>
      <c r="B48" s="14" t="s">
        <v>59</v>
      </c>
      <c r="C48" s="14" t="s">
        <v>9</v>
      </c>
      <c r="D48" s="14" t="s">
        <v>15</v>
      </c>
      <c r="E48" s="14" t="s">
        <v>21</v>
      </c>
      <c r="F48" s="15">
        <v>180000</v>
      </c>
      <c r="G48" s="15">
        <v>180000</v>
      </c>
      <c r="H48" s="15">
        <v>180000</v>
      </c>
    </row>
    <row r="49" spans="1:8" s="9" customFormat="1" ht="47.25" x14ac:dyDescent="0.2">
      <c r="A49" s="13" t="s">
        <v>19</v>
      </c>
      <c r="B49" s="14" t="s">
        <v>64</v>
      </c>
      <c r="C49" s="14"/>
      <c r="D49" s="14"/>
      <c r="E49" s="14"/>
      <c r="F49" s="15">
        <f>F50+F51</f>
        <v>194561300</v>
      </c>
      <c r="G49" s="15">
        <f t="shared" ref="G49:H49" si="20">G50+G51</f>
        <v>194646400</v>
      </c>
      <c r="H49" s="15">
        <f t="shared" si="20"/>
        <v>194734700</v>
      </c>
    </row>
    <row r="50" spans="1:8" s="9" customFormat="1" ht="78.75" x14ac:dyDescent="0.2">
      <c r="A50" s="13" t="s">
        <v>65</v>
      </c>
      <c r="B50" s="14" t="s">
        <v>64</v>
      </c>
      <c r="C50" s="14" t="s">
        <v>18</v>
      </c>
      <c r="D50" s="14" t="s">
        <v>15</v>
      </c>
      <c r="E50" s="14" t="s">
        <v>21</v>
      </c>
      <c r="F50" s="15">
        <v>190335400</v>
      </c>
      <c r="G50" s="15">
        <v>190420500</v>
      </c>
      <c r="H50" s="15">
        <v>190508800</v>
      </c>
    </row>
    <row r="51" spans="1:8" s="9" customFormat="1" ht="63" x14ac:dyDescent="0.2">
      <c r="A51" s="13" t="s">
        <v>66</v>
      </c>
      <c r="B51" s="14" t="s">
        <v>64</v>
      </c>
      <c r="C51" s="14" t="s">
        <v>62</v>
      </c>
      <c r="D51" s="14" t="s">
        <v>15</v>
      </c>
      <c r="E51" s="14" t="s">
        <v>21</v>
      </c>
      <c r="F51" s="15">
        <v>4225900</v>
      </c>
      <c r="G51" s="15">
        <v>4225900</v>
      </c>
      <c r="H51" s="15">
        <v>4225900</v>
      </c>
    </row>
    <row r="52" spans="1:8" s="9" customFormat="1" ht="94.5" x14ac:dyDescent="0.2">
      <c r="A52" s="13" t="s">
        <v>24</v>
      </c>
      <c r="B52" s="14" t="s">
        <v>67</v>
      </c>
      <c r="C52" s="14"/>
      <c r="D52" s="14"/>
      <c r="E52" s="14"/>
      <c r="F52" s="15">
        <f>F53</f>
        <v>2226700</v>
      </c>
      <c r="G52" s="15">
        <f t="shared" ref="G52:H52" si="21">G53</f>
        <v>2318100</v>
      </c>
      <c r="H52" s="15">
        <f t="shared" si="21"/>
        <v>2413200</v>
      </c>
    </row>
    <row r="53" spans="1:8" s="9" customFormat="1" ht="110.25" x14ac:dyDescent="0.2">
      <c r="A53" s="13" t="s">
        <v>68</v>
      </c>
      <c r="B53" s="14" t="s">
        <v>67</v>
      </c>
      <c r="C53" s="14" t="s">
        <v>62</v>
      </c>
      <c r="D53" s="14" t="s">
        <v>15</v>
      </c>
      <c r="E53" s="14" t="s">
        <v>21</v>
      </c>
      <c r="F53" s="15">
        <v>2226700</v>
      </c>
      <c r="G53" s="15">
        <v>2318100</v>
      </c>
      <c r="H53" s="15">
        <v>2413200</v>
      </c>
    </row>
    <row r="54" spans="1:8" s="9" customFormat="1" ht="31.5" x14ac:dyDescent="0.2">
      <c r="A54" s="13" t="s">
        <v>27</v>
      </c>
      <c r="B54" s="14" t="s">
        <v>69</v>
      </c>
      <c r="C54" s="14"/>
      <c r="D54" s="14"/>
      <c r="E54" s="14"/>
      <c r="F54" s="15">
        <f>F55+F56</f>
        <v>96943700</v>
      </c>
      <c r="G54" s="15">
        <f t="shared" ref="G54:H54" si="22">G55+G56</f>
        <v>96943700</v>
      </c>
      <c r="H54" s="15">
        <f t="shared" si="22"/>
        <v>96943700</v>
      </c>
    </row>
    <row r="55" spans="1:8" s="9" customFormat="1" ht="63" x14ac:dyDescent="0.2">
      <c r="A55" s="13" t="s">
        <v>70</v>
      </c>
      <c r="B55" s="14" t="s">
        <v>69</v>
      </c>
      <c r="C55" s="14" t="s">
        <v>18</v>
      </c>
      <c r="D55" s="14" t="s">
        <v>15</v>
      </c>
      <c r="E55" s="14" t="s">
        <v>29</v>
      </c>
      <c r="F55" s="15">
        <v>95128100</v>
      </c>
      <c r="G55" s="15">
        <v>95128100</v>
      </c>
      <c r="H55" s="15">
        <v>95128100</v>
      </c>
    </row>
    <row r="56" spans="1:8" s="9" customFormat="1" ht="47.25" x14ac:dyDescent="0.2">
      <c r="A56" s="13" t="s">
        <v>71</v>
      </c>
      <c r="B56" s="14" t="s">
        <v>69</v>
      </c>
      <c r="C56" s="14" t="s">
        <v>62</v>
      </c>
      <c r="D56" s="14" t="s">
        <v>15</v>
      </c>
      <c r="E56" s="14" t="s">
        <v>29</v>
      </c>
      <c r="F56" s="15">
        <v>1815600</v>
      </c>
      <c r="G56" s="15">
        <v>1815600</v>
      </c>
      <c r="H56" s="15">
        <v>1815600</v>
      </c>
    </row>
    <row r="57" spans="1:8" s="9" customFormat="1" ht="15.75" x14ac:dyDescent="0.2">
      <c r="A57" s="13" t="s">
        <v>31</v>
      </c>
      <c r="B57" s="14" t="s">
        <v>72</v>
      </c>
      <c r="C57" s="14"/>
      <c r="D57" s="14"/>
      <c r="E57" s="14"/>
      <c r="F57" s="15">
        <f>F58+F59</f>
        <v>83658200</v>
      </c>
      <c r="G57" s="15">
        <f t="shared" ref="G57:H57" si="23">G58+G59</f>
        <v>94487800</v>
      </c>
      <c r="H57" s="15">
        <f t="shared" si="23"/>
        <v>89487800</v>
      </c>
    </row>
    <row r="58" spans="1:8" s="9" customFormat="1" ht="47.25" x14ac:dyDescent="0.2">
      <c r="A58" s="13" t="s">
        <v>73</v>
      </c>
      <c r="B58" s="14" t="s">
        <v>72</v>
      </c>
      <c r="C58" s="14" t="s">
        <v>18</v>
      </c>
      <c r="D58" s="14" t="s">
        <v>15</v>
      </c>
      <c r="E58" s="14" t="s">
        <v>29</v>
      </c>
      <c r="F58" s="15">
        <v>27209700</v>
      </c>
      <c r="G58" s="15">
        <v>27209700</v>
      </c>
      <c r="H58" s="15">
        <v>27209700</v>
      </c>
    </row>
    <row r="59" spans="1:8" s="9" customFormat="1" ht="31.5" x14ac:dyDescent="0.2">
      <c r="A59" s="13" t="s">
        <v>74</v>
      </c>
      <c r="B59" s="14" t="s">
        <v>72</v>
      </c>
      <c r="C59" s="14" t="s">
        <v>62</v>
      </c>
      <c r="D59" s="14" t="s">
        <v>15</v>
      </c>
      <c r="E59" s="14" t="s">
        <v>29</v>
      </c>
      <c r="F59" s="15">
        <v>56448500</v>
      </c>
      <c r="G59" s="15">
        <v>67278100</v>
      </c>
      <c r="H59" s="15">
        <v>62278100</v>
      </c>
    </row>
    <row r="60" spans="1:8" s="9" customFormat="1" ht="15.75" x14ac:dyDescent="0.2">
      <c r="A60" s="13" t="s">
        <v>34</v>
      </c>
      <c r="B60" s="14" t="s">
        <v>75</v>
      </c>
      <c r="C60" s="14"/>
      <c r="D60" s="14"/>
      <c r="E60" s="14"/>
      <c r="F60" s="15">
        <f>F61+F62</f>
        <v>112891700</v>
      </c>
      <c r="G60" s="15">
        <f t="shared" ref="G60:H60" si="24">G61+G62</f>
        <v>103932930</v>
      </c>
      <c r="H60" s="15">
        <f t="shared" si="24"/>
        <v>108277556</v>
      </c>
    </row>
    <row r="61" spans="1:8" s="9" customFormat="1" ht="47.25" x14ac:dyDescent="0.2">
      <c r="A61" s="13" t="s">
        <v>76</v>
      </c>
      <c r="B61" s="14" t="s">
        <v>75</v>
      </c>
      <c r="C61" s="14" t="s">
        <v>18</v>
      </c>
      <c r="D61" s="14" t="s">
        <v>15</v>
      </c>
      <c r="E61" s="14" t="s">
        <v>21</v>
      </c>
      <c r="F61" s="15">
        <v>63088400</v>
      </c>
      <c r="G61" s="15">
        <v>63088400</v>
      </c>
      <c r="H61" s="15">
        <v>63088400</v>
      </c>
    </row>
    <row r="62" spans="1:8" s="9" customFormat="1" ht="31.5" x14ac:dyDescent="0.2">
      <c r="A62" s="13" t="s">
        <v>77</v>
      </c>
      <c r="B62" s="14" t="s">
        <v>75</v>
      </c>
      <c r="C62" s="14" t="s">
        <v>62</v>
      </c>
      <c r="D62" s="14" t="s">
        <v>15</v>
      </c>
      <c r="E62" s="14" t="s">
        <v>21</v>
      </c>
      <c r="F62" s="15">
        <v>49803300</v>
      </c>
      <c r="G62" s="15">
        <v>40844530</v>
      </c>
      <c r="H62" s="15">
        <v>45189156</v>
      </c>
    </row>
    <row r="63" spans="1:8" s="9" customFormat="1" ht="15.75" x14ac:dyDescent="0.2">
      <c r="A63" s="13" t="s">
        <v>37</v>
      </c>
      <c r="B63" s="14" t="s">
        <v>78</v>
      </c>
      <c r="C63" s="14"/>
      <c r="D63" s="14"/>
      <c r="E63" s="14"/>
      <c r="F63" s="15">
        <f>F64+F65</f>
        <v>23760200</v>
      </c>
      <c r="G63" s="15">
        <f t="shared" ref="G63:H63" si="25">G64+G65</f>
        <v>23708300</v>
      </c>
      <c r="H63" s="15">
        <f t="shared" si="25"/>
        <v>23708300</v>
      </c>
    </row>
    <row r="64" spans="1:8" s="9" customFormat="1" ht="47.25" x14ac:dyDescent="0.2">
      <c r="A64" s="13" t="s">
        <v>79</v>
      </c>
      <c r="B64" s="14" t="s">
        <v>78</v>
      </c>
      <c r="C64" s="14" t="s">
        <v>18</v>
      </c>
      <c r="D64" s="14" t="s">
        <v>15</v>
      </c>
      <c r="E64" s="14" t="s">
        <v>39</v>
      </c>
      <c r="F64" s="15">
        <v>20159100</v>
      </c>
      <c r="G64" s="15">
        <v>20159100</v>
      </c>
      <c r="H64" s="15">
        <v>20159100</v>
      </c>
    </row>
    <row r="65" spans="1:8" s="9" customFormat="1" ht="31.5" x14ac:dyDescent="0.2">
      <c r="A65" s="13" t="s">
        <v>80</v>
      </c>
      <c r="B65" s="14" t="s">
        <v>78</v>
      </c>
      <c r="C65" s="14" t="s">
        <v>62</v>
      </c>
      <c r="D65" s="14" t="s">
        <v>15</v>
      </c>
      <c r="E65" s="14" t="s">
        <v>39</v>
      </c>
      <c r="F65" s="15">
        <v>3601100</v>
      </c>
      <c r="G65" s="15">
        <v>3549200</v>
      </c>
      <c r="H65" s="15">
        <v>3549200</v>
      </c>
    </row>
    <row r="66" spans="1:8" s="9" customFormat="1" ht="15.75" x14ac:dyDescent="0.2">
      <c r="A66" s="13" t="s">
        <v>81</v>
      </c>
      <c r="B66" s="14" t="s">
        <v>82</v>
      </c>
      <c r="C66" s="14"/>
      <c r="D66" s="14"/>
      <c r="E66" s="14"/>
      <c r="F66" s="15">
        <f>F67</f>
        <v>2130000</v>
      </c>
      <c r="G66" s="15">
        <f t="shared" ref="G66:H66" si="26">G67</f>
        <v>1680000</v>
      </c>
      <c r="H66" s="15">
        <f t="shared" si="26"/>
        <v>1680000</v>
      </c>
    </row>
    <row r="67" spans="1:8" s="9" customFormat="1" ht="31.5" x14ac:dyDescent="0.2">
      <c r="A67" s="13" t="s">
        <v>83</v>
      </c>
      <c r="B67" s="14" t="s">
        <v>82</v>
      </c>
      <c r="C67" s="14" t="s">
        <v>62</v>
      </c>
      <c r="D67" s="14" t="s">
        <v>15</v>
      </c>
      <c r="E67" s="14" t="s">
        <v>16</v>
      </c>
      <c r="F67" s="15">
        <v>2130000</v>
      </c>
      <c r="G67" s="15">
        <v>1680000</v>
      </c>
      <c r="H67" s="15">
        <v>1680000</v>
      </c>
    </row>
    <row r="68" spans="1:8" s="9" customFormat="1" ht="15.75" x14ac:dyDescent="0.2">
      <c r="A68" s="13" t="s">
        <v>51</v>
      </c>
      <c r="B68" s="14" t="s">
        <v>84</v>
      </c>
      <c r="C68" s="14"/>
      <c r="D68" s="14"/>
      <c r="E68" s="14"/>
      <c r="F68" s="15">
        <f>F69+F70</f>
        <v>13297800</v>
      </c>
      <c r="G68" s="15">
        <f t="shared" ref="G68:H68" si="27">G69+G70</f>
        <v>8390400</v>
      </c>
      <c r="H68" s="15">
        <f t="shared" si="27"/>
        <v>8390400</v>
      </c>
    </row>
    <row r="69" spans="1:8" s="9" customFormat="1" ht="47.25" x14ac:dyDescent="0.2">
      <c r="A69" s="13" t="s">
        <v>85</v>
      </c>
      <c r="B69" s="14" t="s">
        <v>84</v>
      </c>
      <c r="C69" s="14" t="s">
        <v>18</v>
      </c>
      <c r="D69" s="14" t="s">
        <v>15</v>
      </c>
      <c r="E69" s="14" t="s">
        <v>21</v>
      </c>
      <c r="F69" s="15">
        <v>4891900</v>
      </c>
      <c r="G69" s="15">
        <v>4891900</v>
      </c>
      <c r="H69" s="15">
        <v>4891900</v>
      </c>
    </row>
    <row r="70" spans="1:8" s="9" customFormat="1" ht="31.5" x14ac:dyDescent="0.2">
      <c r="A70" s="13" t="s">
        <v>86</v>
      </c>
      <c r="B70" s="14" t="s">
        <v>84</v>
      </c>
      <c r="C70" s="14" t="s">
        <v>62</v>
      </c>
      <c r="D70" s="14" t="s">
        <v>15</v>
      </c>
      <c r="E70" s="14" t="s">
        <v>21</v>
      </c>
      <c r="F70" s="15">
        <v>8405900</v>
      </c>
      <c r="G70" s="15">
        <v>3498500</v>
      </c>
      <c r="H70" s="15">
        <v>3498500</v>
      </c>
    </row>
    <row r="71" spans="1:8" s="9" customFormat="1" ht="31.5" x14ac:dyDescent="0.2">
      <c r="A71" s="16" t="s">
        <v>721</v>
      </c>
      <c r="B71" s="17" t="s">
        <v>720</v>
      </c>
      <c r="C71" s="14"/>
      <c r="D71" s="14"/>
      <c r="E71" s="14"/>
      <c r="F71" s="15">
        <f>F72</f>
        <v>450000</v>
      </c>
      <c r="G71" s="15">
        <f t="shared" ref="G71:H71" si="28">G72</f>
        <v>0</v>
      </c>
      <c r="H71" s="15">
        <f t="shared" si="28"/>
        <v>0</v>
      </c>
    </row>
    <row r="72" spans="1:8" s="9" customFormat="1" ht="15.75" x14ac:dyDescent="0.2">
      <c r="A72" s="16" t="s">
        <v>712</v>
      </c>
      <c r="B72" s="17" t="s">
        <v>719</v>
      </c>
      <c r="C72" s="14"/>
      <c r="D72" s="14"/>
      <c r="E72" s="14"/>
      <c r="F72" s="15">
        <f>F73</f>
        <v>450000</v>
      </c>
      <c r="G72" s="15">
        <f t="shared" ref="G72:H72" si="29">G73</f>
        <v>0</v>
      </c>
      <c r="H72" s="15">
        <f t="shared" si="29"/>
        <v>0</v>
      </c>
    </row>
    <row r="73" spans="1:8" s="9" customFormat="1" ht="15.75" x14ac:dyDescent="0.2">
      <c r="A73" s="13" t="s">
        <v>13</v>
      </c>
      <c r="B73" s="14" t="s">
        <v>87</v>
      </c>
      <c r="C73" s="14"/>
      <c r="D73" s="14"/>
      <c r="E73" s="14"/>
      <c r="F73" s="15">
        <f>F74+F75</f>
        <v>450000</v>
      </c>
      <c r="G73" s="15">
        <f t="shared" ref="G73:H73" si="30">G74+G75</f>
        <v>0</v>
      </c>
      <c r="H73" s="15">
        <f t="shared" si="30"/>
        <v>0</v>
      </c>
    </row>
    <row r="74" spans="1:8" s="9" customFormat="1" ht="31.5" x14ac:dyDescent="0.2">
      <c r="A74" s="13" t="s">
        <v>88</v>
      </c>
      <c r="B74" s="14" t="s">
        <v>87</v>
      </c>
      <c r="C74" s="14" t="s">
        <v>62</v>
      </c>
      <c r="D74" s="14" t="s">
        <v>15</v>
      </c>
      <c r="E74" s="14" t="s">
        <v>15</v>
      </c>
      <c r="F74" s="15">
        <v>150000</v>
      </c>
      <c r="G74" s="15">
        <v>0</v>
      </c>
      <c r="H74" s="15">
        <v>0</v>
      </c>
    </row>
    <row r="75" spans="1:8" s="9" customFormat="1" ht="15.75" x14ac:dyDescent="0.2">
      <c r="A75" s="13" t="s">
        <v>89</v>
      </c>
      <c r="B75" s="14" t="s">
        <v>87</v>
      </c>
      <c r="C75" s="14" t="s">
        <v>9</v>
      </c>
      <c r="D75" s="14" t="s">
        <v>15</v>
      </c>
      <c r="E75" s="14" t="s">
        <v>15</v>
      </c>
      <c r="F75" s="15">
        <v>300000</v>
      </c>
      <c r="G75" s="15">
        <v>0</v>
      </c>
      <c r="H75" s="15">
        <v>0</v>
      </c>
    </row>
    <row r="76" spans="1:8" s="9" customFormat="1" ht="31.5" x14ac:dyDescent="0.2">
      <c r="A76" s="16" t="s">
        <v>724</v>
      </c>
      <c r="B76" s="17" t="s">
        <v>723</v>
      </c>
      <c r="C76" s="14"/>
      <c r="D76" s="14"/>
      <c r="E76" s="14"/>
      <c r="F76" s="15">
        <f>F77</f>
        <v>2157300</v>
      </c>
      <c r="G76" s="15">
        <f t="shared" ref="G76:H76" si="31">G77</f>
        <v>0</v>
      </c>
      <c r="H76" s="15">
        <f t="shared" si="31"/>
        <v>0</v>
      </c>
    </row>
    <row r="77" spans="1:8" s="9" customFormat="1" ht="15.75" x14ac:dyDescent="0.2">
      <c r="A77" s="16" t="s">
        <v>718</v>
      </c>
      <c r="B77" s="17" t="s">
        <v>722</v>
      </c>
      <c r="C77" s="14"/>
      <c r="D77" s="14"/>
      <c r="E77" s="14"/>
      <c r="F77" s="15">
        <f>F78+F80+F82</f>
        <v>2157300</v>
      </c>
      <c r="G77" s="15">
        <f t="shared" ref="G77:H77" si="32">G78+G80+G82</f>
        <v>0</v>
      </c>
      <c r="H77" s="15">
        <f t="shared" si="32"/>
        <v>0</v>
      </c>
    </row>
    <row r="78" spans="1:8" s="9" customFormat="1" ht="15.75" x14ac:dyDescent="0.2">
      <c r="A78" s="13" t="s">
        <v>31</v>
      </c>
      <c r="B78" s="14" t="s">
        <v>90</v>
      </c>
      <c r="C78" s="14"/>
      <c r="D78" s="14"/>
      <c r="E78" s="14"/>
      <c r="F78" s="15">
        <f>F79</f>
        <v>1797300</v>
      </c>
      <c r="G78" s="15">
        <f t="shared" ref="G78:H78" si="33">G79</f>
        <v>0</v>
      </c>
      <c r="H78" s="15">
        <f t="shared" si="33"/>
        <v>0</v>
      </c>
    </row>
    <row r="79" spans="1:8" s="9" customFormat="1" ht="31.5" x14ac:dyDescent="0.2">
      <c r="A79" s="13" t="s">
        <v>74</v>
      </c>
      <c r="B79" s="14" t="s">
        <v>90</v>
      </c>
      <c r="C79" s="14" t="s">
        <v>62</v>
      </c>
      <c r="D79" s="14" t="s">
        <v>15</v>
      </c>
      <c r="E79" s="14" t="s">
        <v>29</v>
      </c>
      <c r="F79" s="15">
        <v>1797300</v>
      </c>
      <c r="G79" s="15">
        <v>0</v>
      </c>
      <c r="H79" s="15">
        <v>0</v>
      </c>
    </row>
    <row r="80" spans="1:8" s="9" customFormat="1" ht="15.75" x14ac:dyDescent="0.2">
      <c r="A80" s="13" t="s">
        <v>34</v>
      </c>
      <c r="B80" s="14" t="s">
        <v>91</v>
      </c>
      <c r="C80" s="14"/>
      <c r="D80" s="14"/>
      <c r="E80" s="14"/>
      <c r="F80" s="15">
        <f>F81</f>
        <v>300000</v>
      </c>
      <c r="G80" s="15">
        <f t="shared" ref="G80:H80" si="34">G81</f>
        <v>0</v>
      </c>
      <c r="H80" s="15">
        <f t="shared" si="34"/>
        <v>0</v>
      </c>
    </row>
    <row r="81" spans="1:8" s="9" customFormat="1" ht="31.5" x14ac:dyDescent="0.2">
      <c r="A81" s="13" t="s">
        <v>77</v>
      </c>
      <c r="B81" s="14" t="s">
        <v>91</v>
      </c>
      <c r="C81" s="14" t="s">
        <v>62</v>
      </c>
      <c r="D81" s="14" t="s">
        <v>15</v>
      </c>
      <c r="E81" s="14" t="s">
        <v>21</v>
      </c>
      <c r="F81" s="15">
        <v>300000</v>
      </c>
      <c r="G81" s="15">
        <v>0</v>
      </c>
      <c r="H81" s="15">
        <v>0</v>
      </c>
    </row>
    <row r="82" spans="1:8" s="9" customFormat="1" ht="15.75" x14ac:dyDescent="0.2">
      <c r="A82" s="13" t="s">
        <v>92</v>
      </c>
      <c r="B82" s="14" t="s">
        <v>93</v>
      </c>
      <c r="C82" s="14"/>
      <c r="D82" s="14"/>
      <c r="E82" s="14"/>
      <c r="F82" s="15">
        <f>F83</f>
        <v>60000</v>
      </c>
      <c r="G82" s="15">
        <f t="shared" ref="G82:H82" si="35">G83</f>
        <v>0</v>
      </c>
      <c r="H82" s="15">
        <f t="shared" si="35"/>
        <v>0</v>
      </c>
    </row>
    <row r="83" spans="1:8" s="9" customFormat="1" ht="31.5" x14ac:dyDescent="0.2">
      <c r="A83" s="13" t="s">
        <v>94</v>
      </c>
      <c r="B83" s="14" t="s">
        <v>93</v>
      </c>
      <c r="C83" s="14" t="s">
        <v>62</v>
      </c>
      <c r="D83" s="14" t="s">
        <v>15</v>
      </c>
      <c r="E83" s="14" t="s">
        <v>21</v>
      </c>
      <c r="F83" s="15">
        <v>60000</v>
      </c>
      <c r="G83" s="15">
        <v>0</v>
      </c>
      <c r="H83" s="15">
        <v>0</v>
      </c>
    </row>
    <row r="84" spans="1:8" s="9" customFormat="1" ht="31.5" x14ac:dyDescent="0.2">
      <c r="A84" s="16" t="s">
        <v>727</v>
      </c>
      <c r="B84" s="17" t="s">
        <v>726</v>
      </c>
      <c r="C84" s="14"/>
      <c r="D84" s="14"/>
      <c r="E84" s="14"/>
      <c r="F84" s="15">
        <f>F85</f>
        <v>2491800</v>
      </c>
      <c r="G84" s="15">
        <f t="shared" ref="G84:H84" si="36">G85</f>
        <v>0</v>
      </c>
      <c r="H84" s="15">
        <f t="shared" si="36"/>
        <v>0</v>
      </c>
    </row>
    <row r="85" spans="1:8" s="9" customFormat="1" ht="15.75" x14ac:dyDescent="0.2">
      <c r="A85" s="16" t="s">
        <v>718</v>
      </c>
      <c r="B85" s="17" t="s">
        <v>725</v>
      </c>
      <c r="C85" s="14"/>
      <c r="D85" s="14"/>
      <c r="E85" s="14"/>
      <c r="F85" s="15">
        <f>F86</f>
        <v>2491800</v>
      </c>
      <c r="G85" s="15">
        <f t="shared" ref="G85:H85" si="37">G86</f>
        <v>0</v>
      </c>
      <c r="H85" s="15">
        <f t="shared" si="37"/>
        <v>0</v>
      </c>
    </row>
    <row r="86" spans="1:8" s="9" customFormat="1" ht="15.75" x14ac:dyDescent="0.2">
      <c r="A86" s="13" t="s">
        <v>34</v>
      </c>
      <c r="B86" s="14" t="s">
        <v>95</v>
      </c>
      <c r="C86" s="14"/>
      <c r="D86" s="14"/>
      <c r="E86" s="14"/>
      <c r="F86" s="15">
        <f>F87</f>
        <v>2491800</v>
      </c>
      <c r="G86" s="15">
        <f t="shared" ref="G86:H86" si="38">G87</f>
        <v>0</v>
      </c>
      <c r="H86" s="15">
        <f t="shared" si="38"/>
        <v>0</v>
      </c>
    </row>
    <row r="87" spans="1:8" s="9" customFormat="1" ht="31.5" x14ac:dyDescent="0.2">
      <c r="A87" s="13" t="s">
        <v>77</v>
      </c>
      <c r="B87" s="14" t="s">
        <v>95</v>
      </c>
      <c r="C87" s="14" t="s">
        <v>62</v>
      </c>
      <c r="D87" s="14" t="s">
        <v>15</v>
      </c>
      <c r="E87" s="14" t="s">
        <v>21</v>
      </c>
      <c r="F87" s="15">
        <v>2491800</v>
      </c>
      <c r="G87" s="15">
        <v>0</v>
      </c>
      <c r="H87" s="15">
        <v>0</v>
      </c>
    </row>
    <row r="88" spans="1:8" s="9" customFormat="1" ht="31.5" x14ac:dyDescent="0.2">
      <c r="A88" s="10" t="s">
        <v>96</v>
      </c>
      <c r="B88" s="11" t="s">
        <v>97</v>
      </c>
      <c r="C88" s="11"/>
      <c r="D88" s="11"/>
      <c r="E88" s="11"/>
      <c r="F88" s="12">
        <f>F89+F105+F113+F121+F131+F142</f>
        <v>85014609.810000002</v>
      </c>
      <c r="G88" s="12">
        <f t="shared" ref="G88:H88" si="39">G89+G105+G113+G121+G131+G142</f>
        <v>78671226</v>
      </c>
      <c r="H88" s="12">
        <f t="shared" si="39"/>
        <v>99661272.799999997</v>
      </c>
    </row>
    <row r="89" spans="1:8" s="9" customFormat="1" ht="31.5" x14ac:dyDescent="0.2">
      <c r="A89" s="16" t="s">
        <v>729</v>
      </c>
      <c r="B89" s="17" t="s">
        <v>728</v>
      </c>
      <c r="C89" s="14"/>
      <c r="D89" s="14"/>
      <c r="E89" s="14"/>
      <c r="F89" s="15">
        <f>F90+F92</f>
        <v>6949747.8100000005</v>
      </c>
      <c r="G89" s="15">
        <f t="shared" ref="G89:H89" si="40">G90+G92</f>
        <v>150000</v>
      </c>
      <c r="H89" s="15">
        <f t="shared" si="40"/>
        <v>20926400</v>
      </c>
    </row>
    <row r="90" spans="1:8" s="9" customFormat="1" ht="31.5" x14ac:dyDescent="0.2">
      <c r="A90" s="13" t="s">
        <v>98</v>
      </c>
      <c r="B90" s="14" t="s">
        <v>99</v>
      </c>
      <c r="C90" s="14"/>
      <c r="D90" s="14"/>
      <c r="E90" s="14"/>
      <c r="F90" s="15">
        <f>F91</f>
        <v>1435000</v>
      </c>
      <c r="G90" s="15">
        <f t="shared" ref="G90:H90" si="41">G91</f>
        <v>0</v>
      </c>
      <c r="H90" s="15">
        <f t="shared" si="41"/>
        <v>0</v>
      </c>
    </row>
    <row r="91" spans="1:8" s="9" customFormat="1" ht="47.25" x14ac:dyDescent="0.2">
      <c r="A91" s="13" t="s">
        <v>101</v>
      </c>
      <c r="B91" s="14" t="s">
        <v>99</v>
      </c>
      <c r="C91" s="14" t="s">
        <v>62</v>
      </c>
      <c r="D91" s="14" t="s">
        <v>100</v>
      </c>
      <c r="E91" s="14" t="s">
        <v>29</v>
      </c>
      <c r="F91" s="15">
        <v>1435000</v>
      </c>
      <c r="G91" s="15">
        <v>0</v>
      </c>
      <c r="H91" s="15">
        <v>0</v>
      </c>
    </row>
    <row r="92" spans="1:8" s="9" customFormat="1" ht="15.75" x14ac:dyDescent="0.2">
      <c r="A92" s="16" t="s">
        <v>718</v>
      </c>
      <c r="B92" s="17" t="s">
        <v>730</v>
      </c>
      <c r="C92" s="14"/>
      <c r="D92" s="14"/>
      <c r="E92" s="14"/>
      <c r="F92" s="15">
        <f>F93+F95+F97+F99+F101+F103</f>
        <v>5514747.8100000005</v>
      </c>
      <c r="G92" s="15">
        <f t="shared" ref="G92:H92" si="42">G93+G95+G97+G99+G101+G103</f>
        <v>150000</v>
      </c>
      <c r="H92" s="15">
        <f t="shared" si="42"/>
        <v>20926400</v>
      </c>
    </row>
    <row r="93" spans="1:8" s="9" customFormat="1" ht="15.75" x14ac:dyDescent="0.2">
      <c r="A93" s="13" t="s">
        <v>37</v>
      </c>
      <c r="B93" s="14" t="s">
        <v>102</v>
      </c>
      <c r="C93" s="14"/>
      <c r="D93" s="14"/>
      <c r="E93" s="14"/>
      <c r="F93" s="15">
        <f>F94</f>
        <v>15500</v>
      </c>
      <c r="G93" s="15">
        <f t="shared" ref="G93:H93" si="43">G94</f>
        <v>0</v>
      </c>
      <c r="H93" s="15">
        <f t="shared" si="43"/>
        <v>0</v>
      </c>
    </row>
    <row r="94" spans="1:8" s="9" customFormat="1" ht="31.5" x14ac:dyDescent="0.2">
      <c r="A94" s="13" t="s">
        <v>80</v>
      </c>
      <c r="B94" s="14" t="s">
        <v>102</v>
      </c>
      <c r="C94" s="14" t="s">
        <v>62</v>
      </c>
      <c r="D94" s="14" t="s">
        <v>15</v>
      </c>
      <c r="E94" s="14" t="s">
        <v>39</v>
      </c>
      <c r="F94" s="15">
        <v>15500</v>
      </c>
      <c r="G94" s="15">
        <v>0</v>
      </c>
      <c r="H94" s="15">
        <v>0</v>
      </c>
    </row>
    <row r="95" spans="1:8" s="9" customFormat="1" ht="15.75" x14ac:dyDescent="0.2">
      <c r="A95" s="13" t="s">
        <v>103</v>
      </c>
      <c r="B95" s="14" t="s">
        <v>104</v>
      </c>
      <c r="C95" s="14"/>
      <c r="D95" s="14"/>
      <c r="E95" s="14"/>
      <c r="F95" s="15">
        <f>F96</f>
        <v>4287756.6900000004</v>
      </c>
      <c r="G95" s="15">
        <f t="shared" ref="G95:H95" si="44">G96</f>
        <v>150000</v>
      </c>
      <c r="H95" s="15">
        <f t="shared" si="44"/>
        <v>150000</v>
      </c>
    </row>
    <row r="96" spans="1:8" s="9" customFormat="1" ht="31.5" x14ac:dyDescent="0.2">
      <c r="A96" s="13" t="s">
        <v>105</v>
      </c>
      <c r="B96" s="14" t="s">
        <v>104</v>
      </c>
      <c r="C96" s="14" t="s">
        <v>62</v>
      </c>
      <c r="D96" s="14" t="s">
        <v>100</v>
      </c>
      <c r="E96" s="14" t="s">
        <v>29</v>
      </c>
      <c r="F96" s="15">
        <v>4287756.6900000004</v>
      </c>
      <c r="G96" s="15">
        <v>150000</v>
      </c>
      <c r="H96" s="15">
        <v>150000</v>
      </c>
    </row>
    <row r="97" spans="1:8" s="9" customFormat="1" ht="15.75" x14ac:dyDescent="0.2">
      <c r="A97" s="13" t="s">
        <v>106</v>
      </c>
      <c r="B97" s="14" t="s">
        <v>107</v>
      </c>
      <c r="C97" s="14"/>
      <c r="D97" s="14"/>
      <c r="E97" s="14"/>
      <c r="F97" s="15">
        <f>F98</f>
        <v>60000</v>
      </c>
      <c r="G97" s="15">
        <f t="shared" ref="G97:H97" si="45">G98</f>
        <v>0</v>
      </c>
      <c r="H97" s="15">
        <f t="shared" si="45"/>
        <v>0</v>
      </c>
    </row>
    <row r="98" spans="1:8" s="9" customFormat="1" ht="31.5" x14ac:dyDescent="0.2">
      <c r="A98" s="13" t="s">
        <v>108</v>
      </c>
      <c r="B98" s="14" t="s">
        <v>107</v>
      </c>
      <c r="C98" s="14" t="s">
        <v>62</v>
      </c>
      <c r="D98" s="14" t="s">
        <v>100</v>
      </c>
      <c r="E98" s="14" t="s">
        <v>29</v>
      </c>
      <c r="F98" s="15">
        <v>60000</v>
      </c>
      <c r="G98" s="15">
        <v>0</v>
      </c>
      <c r="H98" s="15">
        <v>0</v>
      </c>
    </row>
    <row r="99" spans="1:8" s="9" customFormat="1" ht="15.75" x14ac:dyDescent="0.2">
      <c r="A99" s="13" t="s">
        <v>109</v>
      </c>
      <c r="B99" s="14" t="s">
        <v>110</v>
      </c>
      <c r="C99" s="14"/>
      <c r="D99" s="14"/>
      <c r="E99" s="14"/>
      <c r="F99" s="15">
        <f>F100</f>
        <v>1151491.1200000001</v>
      </c>
      <c r="G99" s="15">
        <f t="shared" ref="G99:H99" si="46">G100</f>
        <v>0</v>
      </c>
      <c r="H99" s="15">
        <f t="shared" si="46"/>
        <v>0</v>
      </c>
    </row>
    <row r="100" spans="1:8" s="9" customFormat="1" ht="15.75" x14ac:dyDescent="0.2">
      <c r="A100" s="13" t="s">
        <v>111</v>
      </c>
      <c r="B100" s="14" t="s">
        <v>110</v>
      </c>
      <c r="C100" s="14" t="s">
        <v>62</v>
      </c>
      <c r="D100" s="14" t="s">
        <v>100</v>
      </c>
      <c r="E100" s="14" t="s">
        <v>29</v>
      </c>
      <c r="F100" s="15">
        <v>1151491.1200000001</v>
      </c>
      <c r="G100" s="15">
        <v>0</v>
      </c>
      <c r="H100" s="15">
        <v>0</v>
      </c>
    </row>
    <row r="101" spans="1:8" s="9" customFormat="1" ht="47.25" x14ac:dyDescent="0.2">
      <c r="A101" s="13" t="s">
        <v>112</v>
      </c>
      <c r="B101" s="14" t="s">
        <v>113</v>
      </c>
      <c r="C101" s="14"/>
      <c r="D101" s="14"/>
      <c r="E101" s="14"/>
      <c r="F101" s="15">
        <f>F102</f>
        <v>0</v>
      </c>
      <c r="G101" s="15">
        <f t="shared" ref="G101:H101" si="47">G102</f>
        <v>0</v>
      </c>
      <c r="H101" s="15">
        <f t="shared" si="47"/>
        <v>19788600</v>
      </c>
    </row>
    <row r="102" spans="1:8" s="9" customFormat="1" ht="63" x14ac:dyDescent="0.2">
      <c r="A102" s="13" t="s">
        <v>114</v>
      </c>
      <c r="B102" s="14" t="s">
        <v>113</v>
      </c>
      <c r="C102" s="14" t="s">
        <v>62</v>
      </c>
      <c r="D102" s="14" t="s">
        <v>100</v>
      </c>
      <c r="E102" s="14" t="s">
        <v>29</v>
      </c>
      <c r="F102" s="15">
        <v>0</v>
      </c>
      <c r="G102" s="15">
        <v>0</v>
      </c>
      <c r="H102" s="15">
        <v>19788600</v>
      </c>
    </row>
    <row r="103" spans="1:8" s="9" customFormat="1" ht="47.25" x14ac:dyDescent="0.2">
      <c r="A103" s="13" t="s">
        <v>115</v>
      </c>
      <c r="B103" s="14" t="s">
        <v>116</v>
      </c>
      <c r="C103" s="14"/>
      <c r="D103" s="14"/>
      <c r="E103" s="14"/>
      <c r="F103" s="15">
        <f>F104</f>
        <v>0</v>
      </c>
      <c r="G103" s="15">
        <f t="shared" ref="G103:H103" si="48">G104</f>
        <v>0</v>
      </c>
      <c r="H103" s="15">
        <f t="shared" si="48"/>
        <v>987800</v>
      </c>
    </row>
    <row r="104" spans="1:8" s="9" customFormat="1" ht="63" x14ac:dyDescent="0.2">
      <c r="A104" s="13" t="s">
        <v>117</v>
      </c>
      <c r="B104" s="14" t="s">
        <v>116</v>
      </c>
      <c r="C104" s="14" t="s">
        <v>62</v>
      </c>
      <c r="D104" s="14" t="s">
        <v>100</v>
      </c>
      <c r="E104" s="14" t="s">
        <v>29</v>
      </c>
      <c r="F104" s="15">
        <v>0</v>
      </c>
      <c r="G104" s="15">
        <v>0</v>
      </c>
      <c r="H104" s="15">
        <v>987800</v>
      </c>
    </row>
    <row r="105" spans="1:8" s="9" customFormat="1" ht="31.5" x14ac:dyDescent="0.2">
      <c r="A105" s="16" t="s">
        <v>735</v>
      </c>
      <c r="B105" s="17" t="s">
        <v>734</v>
      </c>
      <c r="C105" s="14"/>
      <c r="D105" s="14"/>
      <c r="E105" s="14"/>
      <c r="F105" s="15">
        <f>F106+F109</f>
        <v>4223800</v>
      </c>
      <c r="G105" s="15">
        <f t="shared" ref="G105:H105" si="49">G106+G109</f>
        <v>4314750</v>
      </c>
      <c r="H105" s="15">
        <f t="shared" si="49"/>
        <v>4371560</v>
      </c>
    </row>
    <row r="106" spans="1:8" s="9" customFormat="1" ht="15.75" x14ac:dyDescent="0.2">
      <c r="A106" s="16" t="s">
        <v>716</v>
      </c>
      <c r="B106" s="17" t="s">
        <v>731</v>
      </c>
      <c r="C106" s="14"/>
      <c r="D106" s="14"/>
      <c r="E106" s="14"/>
      <c r="F106" s="15">
        <f>F107</f>
        <v>28000</v>
      </c>
      <c r="G106" s="15">
        <f t="shared" ref="G106:H106" si="50">G107</f>
        <v>28000</v>
      </c>
      <c r="H106" s="15">
        <f t="shared" si="50"/>
        <v>28000</v>
      </c>
    </row>
    <row r="107" spans="1:8" s="9" customFormat="1" ht="15.75" x14ac:dyDescent="0.2">
      <c r="A107" s="13" t="s">
        <v>106</v>
      </c>
      <c r="B107" s="14" t="s">
        <v>118</v>
      </c>
      <c r="C107" s="14"/>
      <c r="D107" s="14"/>
      <c r="E107" s="14"/>
      <c r="F107" s="15">
        <f>F108</f>
        <v>28000</v>
      </c>
      <c r="G107" s="15">
        <f t="shared" ref="G107:H107" si="51">G108</f>
        <v>28000</v>
      </c>
      <c r="H107" s="15">
        <f t="shared" si="51"/>
        <v>28000</v>
      </c>
    </row>
    <row r="108" spans="1:8" s="9" customFormat="1" ht="15.75" x14ac:dyDescent="0.2">
      <c r="A108" s="13" t="s">
        <v>119</v>
      </c>
      <c r="B108" s="14" t="s">
        <v>118</v>
      </c>
      <c r="C108" s="14" t="s">
        <v>43</v>
      </c>
      <c r="D108" s="14" t="s">
        <v>100</v>
      </c>
      <c r="E108" s="14" t="s">
        <v>29</v>
      </c>
      <c r="F108" s="15">
        <v>28000</v>
      </c>
      <c r="G108" s="15">
        <v>28000</v>
      </c>
      <c r="H108" s="15">
        <v>28000</v>
      </c>
    </row>
    <row r="109" spans="1:8" s="9" customFormat="1" ht="15.75" x14ac:dyDescent="0.2">
      <c r="A109" s="16" t="s">
        <v>733</v>
      </c>
      <c r="B109" s="17" t="s">
        <v>732</v>
      </c>
      <c r="C109" s="14"/>
      <c r="D109" s="14"/>
      <c r="E109" s="14"/>
      <c r="F109" s="15">
        <f>F110</f>
        <v>4195800</v>
      </c>
      <c r="G109" s="15">
        <f t="shared" ref="G109:H109" si="52">G110</f>
        <v>4286750</v>
      </c>
      <c r="H109" s="15">
        <f t="shared" si="52"/>
        <v>4343560</v>
      </c>
    </row>
    <row r="110" spans="1:8" s="9" customFormat="1" ht="15.75" x14ac:dyDescent="0.2">
      <c r="A110" s="13" t="s">
        <v>106</v>
      </c>
      <c r="B110" s="14" t="s">
        <v>120</v>
      </c>
      <c r="C110" s="14"/>
      <c r="D110" s="14"/>
      <c r="E110" s="14"/>
      <c r="F110" s="15">
        <f>F111+F112</f>
        <v>4195800</v>
      </c>
      <c r="G110" s="15">
        <f t="shared" ref="G110:H110" si="53">G111+G112</f>
        <v>4286750</v>
      </c>
      <c r="H110" s="15">
        <f t="shared" si="53"/>
        <v>4343560</v>
      </c>
    </row>
    <row r="111" spans="1:8" s="9" customFormat="1" ht="47.25" x14ac:dyDescent="0.2">
      <c r="A111" s="13" t="s">
        <v>121</v>
      </c>
      <c r="B111" s="14" t="s">
        <v>120</v>
      </c>
      <c r="C111" s="14" t="s">
        <v>18</v>
      </c>
      <c r="D111" s="14" t="s">
        <v>100</v>
      </c>
      <c r="E111" s="14" t="s">
        <v>29</v>
      </c>
      <c r="F111" s="15">
        <v>3455500</v>
      </c>
      <c r="G111" s="15">
        <v>3455500</v>
      </c>
      <c r="H111" s="15">
        <v>3455500</v>
      </c>
    </row>
    <row r="112" spans="1:8" s="9" customFormat="1" ht="31.5" x14ac:dyDescent="0.2">
      <c r="A112" s="13" t="s">
        <v>108</v>
      </c>
      <c r="B112" s="14" t="s">
        <v>120</v>
      </c>
      <c r="C112" s="14" t="s">
        <v>62</v>
      </c>
      <c r="D112" s="14" t="s">
        <v>100</v>
      </c>
      <c r="E112" s="14" t="s">
        <v>29</v>
      </c>
      <c r="F112" s="15">
        <v>740300</v>
      </c>
      <c r="G112" s="15">
        <v>831250</v>
      </c>
      <c r="H112" s="15">
        <v>888060</v>
      </c>
    </row>
    <row r="113" spans="1:8" s="9" customFormat="1" ht="31.5" x14ac:dyDescent="0.2">
      <c r="A113" s="16" t="s">
        <v>739</v>
      </c>
      <c r="B113" s="17" t="s">
        <v>738</v>
      </c>
      <c r="C113" s="14"/>
      <c r="D113" s="14"/>
      <c r="E113" s="14"/>
      <c r="F113" s="15">
        <f>F114+F117</f>
        <v>25730400</v>
      </c>
      <c r="G113" s="15">
        <f t="shared" ref="G113:H113" si="54">G114+G117</f>
        <v>25921680</v>
      </c>
      <c r="H113" s="15">
        <f t="shared" si="54"/>
        <v>26028176</v>
      </c>
    </row>
    <row r="114" spans="1:8" s="9" customFormat="1" ht="15.75" x14ac:dyDescent="0.2">
      <c r="A114" s="16" t="s">
        <v>716</v>
      </c>
      <c r="B114" s="17" t="s">
        <v>736</v>
      </c>
      <c r="C114" s="14"/>
      <c r="D114" s="14"/>
      <c r="E114" s="14"/>
      <c r="F114" s="15">
        <f>F115</f>
        <v>20000</v>
      </c>
      <c r="G114" s="15">
        <f t="shared" ref="G114:H114" si="55">G115</f>
        <v>20000</v>
      </c>
      <c r="H114" s="15">
        <f t="shared" si="55"/>
        <v>20000</v>
      </c>
    </row>
    <row r="115" spans="1:8" s="9" customFormat="1" ht="15.75" x14ac:dyDescent="0.2">
      <c r="A115" s="13" t="s">
        <v>37</v>
      </c>
      <c r="B115" s="14" t="s">
        <v>122</v>
      </c>
      <c r="C115" s="14"/>
      <c r="D115" s="14"/>
      <c r="E115" s="14"/>
      <c r="F115" s="15">
        <f>F116</f>
        <v>20000</v>
      </c>
      <c r="G115" s="15">
        <f t="shared" ref="G115:H115" si="56">G116</f>
        <v>20000</v>
      </c>
      <c r="H115" s="15">
        <f t="shared" si="56"/>
        <v>20000</v>
      </c>
    </row>
    <row r="116" spans="1:8" s="9" customFormat="1" ht="15.75" x14ac:dyDescent="0.2">
      <c r="A116" s="13" t="s">
        <v>49</v>
      </c>
      <c r="B116" s="14" t="s">
        <v>122</v>
      </c>
      <c r="C116" s="14" t="s">
        <v>43</v>
      </c>
      <c r="D116" s="14" t="s">
        <v>15</v>
      </c>
      <c r="E116" s="14" t="s">
        <v>39</v>
      </c>
      <c r="F116" s="15">
        <v>20000</v>
      </c>
      <c r="G116" s="15">
        <v>20000</v>
      </c>
      <c r="H116" s="15">
        <v>20000</v>
      </c>
    </row>
    <row r="117" spans="1:8" s="9" customFormat="1" ht="15.75" x14ac:dyDescent="0.2">
      <c r="A117" s="16" t="s">
        <v>733</v>
      </c>
      <c r="B117" s="17" t="s">
        <v>737</v>
      </c>
      <c r="C117" s="14"/>
      <c r="D117" s="14"/>
      <c r="E117" s="14"/>
      <c r="F117" s="15">
        <f>F118</f>
        <v>25710400</v>
      </c>
      <c r="G117" s="15">
        <f t="shared" ref="G117:H117" si="57">G118</f>
        <v>25901680</v>
      </c>
      <c r="H117" s="15">
        <f t="shared" si="57"/>
        <v>26008176</v>
      </c>
    </row>
    <row r="118" spans="1:8" s="9" customFormat="1" ht="15.75" x14ac:dyDescent="0.2">
      <c r="A118" s="13" t="s">
        <v>37</v>
      </c>
      <c r="B118" s="14" t="s">
        <v>123</v>
      </c>
      <c r="C118" s="14"/>
      <c r="D118" s="14"/>
      <c r="E118" s="14"/>
      <c r="F118" s="15">
        <f>F119+F120</f>
        <v>25710400</v>
      </c>
      <c r="G118" s="15">
        <f t="shared" ref="G118:H118" si="58">G119+G120</f>
        <v>25901680</v>
      </c>
      <c r="H118" s="15">
        <f t="shared" si="58"/>
        <v>26008176</v>
      </c>
    </row>
    <row r="119" spans="1:8" s="9" customFormat="1" ht="47.25" x14ac:dyDescent="0.2">
      <c r="A119" s="13" t="s">
        <v>79</v>
      </c>
      <c r="B119" s="14" t="s">
        <v>123</v>
      </c>
      <c r="C119" s="14" t="s">
        <v>18</v>
      </c>
      <c r="D119" s="14" t="s">
        <v>15</v>
      </c>
      <c r="E119" s="14" t="s">
        <v>39</v>
      </c>
      <c r="F119" s="15">
        <v>24006500</v>
      </c>
      <c r="G119" s="15">
        <v>24006500</v>
      </c>
      <c r="H119" s="15">
        <v>24006500</v>
      </c>
    </row>
    <row r="120" spans="1:8" s="9" customFormat="1" ht="31.5" x14ac:dyDescent="0.2">
      <c r="A120" s="13" t="s">
        <v>80</v>
      </c>
      <c r="B120" s="14" t="s">
        <v>123</v>
      </c>
      <c r="C120" s="14" t="s">
        <v>62</v>
      </c>
      <c r="D120" s="14" t="s">
        <v>15</v>
      </c>
      <c r="E120" s="14" t="s">
        <v>39</v>
      </c>
      <c r="F120" s="15">
        <v>1703900</v>
      </c>
      <c r="G120" s="15">
        <v>1895180</v>
      </c>
      <c r="H120" s="15">
        <v>2001676</v>
      </c>
    </row>
    <row r="121" spans="1:8" s="9" customFormat="1" ht="31.5" x14ac:dyDescent="0.2">
      <c r="A121" s="16" t="s">
        <v>743</v>
      </c>
      <c r="B121" s="17" t="s">
        <v>742</v>
      </c>
      <c r="C121" s="14"/>
      <c r="D121" s="14"/>
      <c r="E121" s="14"/>
      <c r="F121" s="15">
        <f>F122+F124+F127</f>
        <v>12557382</v>
      </c>
      <c r="G121" s="15">
        <f t="shared" ref="G121:H121" si="59">G122+G124+G127</f>
        <v>12728482</v>
      </c>
      <c r="H121" s="15">
        <f t="shared" si="59"/>
        <v>12752620</v>
      </c>
    </row>
    <row r="122" spans="1:8" s="9" customFormat="1" ht="31.5" x14ac:dyDescent="0.2">
      <c r="A122" s="13" t="s">
        <v>124</v>
      </c>
      <c r="B122" s="14" t="s">
        <v>125</v>
      </c>
      <c r="C122" s="14"/>
      <c r="D122" s="14"/>
      <c r="E122" s="14"/>
      <c r="F122" s="15">
        <f>F123</f>
        <v>66482</v>
      </c>
      <c r="G122" s="15">
        <f t="shared" ref="G122:H122" si="60">G123</f>
        <v>72582</v>
      </c>
      <c r="H122" s="15">
        <f t="shared" si="60"/>
        <v>0</v>
      </c>
    </row>
    <row r="123" spans="1:8" s="9" customFormat="1" ht="47.25" x14ac:dyDescent="0.2">
      <c r="A123" s="13" t="s">
        <v>126</v>
      </c>
      <c r="B123" s="14" t="s">
        <v>125</v>
      </c>
      <c r="C123" s="14" t="s">
        <v>62</v>
      </c>
      <c r="D123" s="14" t="s">
        <v>100</v>
      </c>
      <c r="E123" s="14" t="s">
        <v>29</v>
      </c>
      <c r="F123" s="15">
        <v>66482</v>
      </c>
      <c r="G123" s="15">
        <v>72582</v>
      </c>
      <c r="H123" s="15">
        <v>0</v>
      </c>
    </row>
    <row r="124" spans="1:8" s="9" customFormat="1" ht="15.75" x14ac:dyDescent="0.2">
      <c r="A124" s="16" t="s">
        <v>716</v>
      </c>
      <c r="B124" s="17" t="s">
        <v>741</v>
      </c>
      <c r="C124" s="14"/>
      <c r="D124" s="14"/>
      <c r="E124" s="14"/>
      <c r="F124" s="15">
        <f>F125</f>
        <v>42000</v>
      </c>
      <c r="G124" s="15">
        <f t="shared" ref="G124:H124" si="61">G125</f>
        <v>42000</v>
      </c>
      <c r="H124" s="15">
        <f t="shared" si="61"/>
        <v>42000</v>
      </c>
    </row>
    <row r="125" spans="1:8" s="9" customFormat="1" ht="15.75" x14ac:dyDescent="0.2">
      <c r="A125" s="13" t="s">
        <v>109</v>
      </c>
      <c r="B125" s="14" t="s">
        <v>127</v>
      </c>
      <c r="C125" s="14"/>
      <c r="D125" s="14"/>
      <c r="E125" s="14"/>
      <c r="F125" s="15">
        <f>F126</f>
        <v>42000</v>
      </c>
      <c r="G125" s="15">
        <f t="shared" ref="G125:H125" si="62">G126</f>
        <v>42000</v>
      </c>
      <c r="H125" s="15">
        <f t="shared" si="62"/>
        <v>42000</v>
      </c>
    </row>
    <row r="126" spans="1:8" s="9" customFormat="1" ht="15.75" x14ac:dyDescent="0.2">
      <c r="A126" s="13" t="s">
        <v>128</v>
      </c>
      <c r="B126" s="14" t="s">
        <v>127</v>
      </c>
      <c r="C126" s="14" t="s">
        <v>43</v>
      </c>
      <c r="D126" s="14" t="s">
        <v>100</v>
      </c>
      <c r="E126" s="14" t="s">
        <v>29</v>
      </c>
      <c r="F126" s="15">
        <v>42000</v>
      </c>
      <c r="G126" s="15">
        <v>42000</v>
      </c>
      <c r="H126" s="15">
        <v>42000</v>
      </c>
    </row>
    <row r="127" spans="1:8" s="9" customFormat="1" ht="15.75" x14ac:dyDescent="0.2">
      <c r="A127" s="16" t="s">
        <v>733</v>
      </c>
      <c r="B127" s="17" t="s">
        <v>740</v>
      </c>
      <c r="C127" s="14"/>
      <c r="D127" s="14"/>
      <c r="E127" s="14"/>
      <c r="F127" s="15">
        <f>F128</f>
        <v>12448900</v>
      </c>
      <c r="G127" s="15">
        <f t="shared" ref="G127:H127" si="63">G128</f>
        <v>12613900</v>
      </c>
      <c r="H127" s="15">
        <f t="shared" si="63"/>
        <v>12710620</v>
      </c>
    </row>
    <row r="128" spans="1:8" s="9" customFormat="1" ht="15.75" x14ac:dyDescent="0.2">
      <c r="A128" s="13" t="s">
        <v>109</v>
      </c>
      <c r="B128" s="14" t="s">
        <v>129</v>
      </c>
      <c r="C128" s="14"/>
      <c r="D128" s="14"/>
      <c r="E128" s="14"/>
      <c r="F128" s="15">
        <f>F129+F130</f>
        <v>12448900</v>
      </c>
      <c r="G128" s="15">
        <f t="shared" ref="G128:H128" si="64">G129+G130</f>
        <v>12613900</v>
      </c>
      <c r="H128" s="15">
        <f t="shared" si="64"/>
        <v>12710620</v>
      </c>
    </row>
    <row r="129" spans="1:8" s="9" customFormat="1" ht="47.25" x14ac:dyDescent="0.2">
      <c r="A129" s="13" t="s">
        <v>130</v>
      </c>
      <c r="B129" s="14" t="s">
        <v>129</v>
      </c>
      <c r="C129" s="14" t="s">
        <v>18</v>
      </c>
      <c r="D129" s="14" t="s">
        <v>100</v>
      </c>
      <c r="E129" s="14" t="s">
        <v>29</v>
      </c>
      <c r="F129" s="15">
        <v>11107000</v>
      </c>
      <c r="G129" s="15">
        <v>11107000</v>
      </c>
      <c r="H129" s="15">
        <v>11107000</v>
      </c>
    </row>
    <row r="130" spans="1:8" s="9" customFormat="1" ht="15.75" x14ac:dyDescent="0.2">
      <c r="A130" s="13" t="s">
        <v>111</v>
      </c>
      <c r="B130" s="14" t="s">
        <v>129</v>
      </c>
      <c r="C130" s="14" t="s">
        <v>62</v>
      </c>
      <c r="D130" s="14" t="s">
        <v>100</v>
      </c>
      <c r="E130" s="14" t="s">
        <v>29</v>
      </c>
      <c r="F130" s="15">
        <v>1341900</v>
      </c>
      <c r="G130" s="15">
        <v>1506900</v>
      </c>
      <c r="H130" s="15">
        <v>1603620</v>
      </c>
    </row>
    <row r="131" spans="1:8" s="9" customFormat="1" ht="31.5" x14ac:dyDescent="0.2">
      <c r="A131" s="16" t="s">
        <v>748</v>
      </c>
      <c r="B131" s="17" t="s">
        <v>747</v>
      </c>
      <c r="C131" s="14"/>
      <c r="D131" s="14"/>
      <c r="E131" s="14"/>
      <c r="F131" s="15">
        <f>F132+F135+F138</f>
        <v>35133280</v>
      </c>
      <c r="G131" s="15">
        <f t="shared" ref="G131:H131" si="65">G132+G135+G138</f>
        <v>35236314</v>
      </c>
      <c r="H131" s="15">
        <f t="shared" si="65"/>
        <v>35262516.799999997</v>
      </c>
    </row>
    <row r="132" spans="1:8" s="9" customFormat="1" ht="15.75" x14ac:dyDescent="0.2">
      <c r="A132" s="16" t="s">
        <v>712</v>
      </c>
      <c r="B132" s="17" t="s">
        <v>744</v>
      </c>
      <c r="C132" s="14"/>
      <c r="D132" s="14"/>
      <c r="E132" s="14"/>
      <c r="F132" s="15">
        <f>F133</f>
        <v>1873500</v>
      </c>
      <c r="G132" s="15">
        <f t="shared" ref="G132:H132" si="66">G133</f>
        <v>1628500</v>
      </c>
      <c r="H132" s="15">
        <f t="shared" si="66"/>
        <v>1628500</v>
      </c>
    </row>
    <row r="133" spans="1:8" s="9" customFormat="1" ht="15.75" x14ac:dyDescent="0.2">
      <c r="A133" s="13" t="s">
        <v>103</v>
      </c>
      <c r="B133" s="14" t="s">
        <v>131</v>
      </c>
      <c r="C133" s="14"/>
      <c r="D133" s="14"/>
      <c r="E133" s="14"/>
      <c r="F133" s="15">
        <f>F134</f>
        <v>1873500</v>
      </c>
      <c r="G133" s="15">
        <f t="shared" ref="G133:H133" si="67">G134</f>
        <v>1628500</v>
      </c>
      <c r="H133" s="15">
        <f t="shared" si="67"/>
        <v>1628500</v>
      </c>
    </row>
    <row r="134" spans="1:8" s="9" customFormat="1" ht="31.5" x14ac:dyDescent="0.2">
      <c r="A134" s="13" t="s">
        <v>105</v>
      </c>
      <c r="B134" s="14" t="s">
        <v>131</v>
      </c>
      <c r="C134" s="14" t="s">
        <v>62</v>
      </c>
      <c r="D134" s="14" t="s">
        <v>100</v>
      </c>
      <c r="E134" s="14" t="s">
        <v>29</v>
      </c>
      <c r="F134" s="15">
        <v>1873500</v>
      </c>
      <c r="G134" s="15">
        <v>1628500</v>
      </c>
      <c r="H134" s="15">
        <v>1628500</v>
      </c>
    </row>
    <row r="135" spans="1:8" s="9" customFormat="1" ht="15.75" x14ac:dyDescent="0.2">
      <c r="A135" s="16" t="s">
        <v>716</v>
      </c>
      <c r="B135" s="17" t="s">
        <v>745</v>
      </c>
      <c r="C135" s="14"/>
      <c r="D135" s="14"/>
      <c r="E135" s="14"/>
      <c r="F135" s="15">
        <f>F136</f>
        <v>1349400</v>
      </c>
      <c r="G135" s="15">
        <f t="shared" ref="G135:H135" si="68">G136</f>
        <v>1349400</v>
      </c>
      <c r="H135" s="15">
        <f t="shared" si="68"/>
        <v>1349400</v>
      </c>
    </row>
    <row r="136" spans="1:8" s="9" customFormat="1" ht="15.75" x14ac:dyDescent="0.2">
      <c r="A136" s="13" t="s">
        <v>103</v>
      </c>
      <c r="B136" s="14" t="s">
        <v>132</v>
      </c>
      <c r="C136" s="14"/>
      <c r="D136" s="14"/>
      <c r="E136" s="14"/>
      <c r="F136" s="15">
        <f>F137</f>
        <v>1349400</v>
      </c>
      <c r="G136" s="15">
        <f t="shared" ref="G136:H136" si="69">G137</f>
        <v>1349400</v>
      </c>
      <c r="H136" s="15">
        <f t="shared" si="69"/>
        <v>1349400</v>
      </c>
    </row>
    <row r="137" spans="1:8" s="9" customFormat="1" ht="15.75" x14ac:dyDescent="0.2">
      <c r="A137" s="13" t="s">
        <v>133</v>
      </c>
      <c r="B137" s="14" t="s">
        <v>132</v>
      </c>
      <c r="C137" s="14" t="s">
        <v>43</v>
      </c>
      <c r="D137" s="14" t="s">
        <v>100</v>
      </c>
      <c r="E137" s="14" t="s">
        <v>29</v>
      </c>
      <c r="F137" s="15">
        <v>1349400</v>
      </c>
      <c r="G137" s="15">
        <v>1349400</v>
      </c>
      <c r="H137" s="15">
        <v>1349400</v>
      </c>
    </row>
    <row r="138" spans="1:8" s="9" customFormat="1" ht="15.75" x14ac:dyDescent="0.2">
      <c r="A138" s="16" t="s">
        <v>733</v>
      </c>
      <c r="B138" s="17" t="s">
        <v>746</v>
      </c>
      <c r="C138" s="14"/>
      <c r="D138" s="14"/>
      <c r="E138" s="14"/>
      <c r="F138" s="15">
        <f>F139</f>
        <v>31910380</v>
      </c>
      <c r="G138" s="15">
        <f t="shared" ref="G138:H138" si="70">G139</f>
        <v>32258414</v>
      </c>
      <c r="H138" s="15">
        <f t="shared" si="70"/>
        <v>32284616.800000001</v>
      </c>
    </row>
    <row r="139" spans="1:8" s="9" customFormat="1" ht="15.75" x14ac:dyDescent="0.2">
      <c r="A139" s="13" t="s">
        <v>103</v>
      </c>
      <c r="B139" s="14" t="s">
        <v>134</v>
      </c>
      <c r="C139" s="14"/>
      <c r="D139" s="14"/>
      <c r="E139" s="14"/>
      <c r="F139" s="15">
        <f>F140+F141</f>
        <v>31910380</v>
      </c>
      <c r="G139" s="15">
        <f t="shared" ref="G139:H139" si="71">G140+G141</f>
        <v>32258414</v>
      </c>
      <c r="H139" s="15">
        <f t="shared" si="71"/>
        <v>32284616.800000001</v>
      </c>
    </row>
    <row r="140" spans="1:8" s="9" customFormat="1" ht="47.25" x14ac:dyDescent="0.2">
      <c r="A140" s="13" t="s">
        <v>135</v>
      </c>
      <c r="B140" s="14" t="s">
        <v>134</v>
      </c>
      <c r="C140" s="14" t="s">
        <v>18</v>
      </c>
      <c r="D140" s="14" t="s">
        <v>100</v>
      </c>
      <c r="E140" s="14" t="s">
        <v>29</v>
      </c>
      <c r="F140" s="15">
        <v>24366600</v>
      </c>
      <c r="G140" s="15">
        <v>24366600</v>
      </c>
      <c r="H140" s="15">
        <v>24366600</v>
      </c>
    </row>
    <row r="141" spans="1:8" s="9" customFormat="1" ht="31.5" x14ac:dyDescent="0.2">
      <c r="A141" s="13" t="s">
        <v>105</v>
      </c>
      <c r="B141" s="14" t="s">
        <v>134</v>
      </c>
      <c r="C141" s="14" t="s">
        <v>62</v>
      </c>
      <c r="D141" s="14" t="s">
        <v>100</v>
      </c>
      <c r="E141" s="14" t="s">
        <v>29</v>
      </c>
      <c r="F141" s="15">
        <v>7543780</v>
      </c>
      <c r="G141" s="15">
        <v>7891814</v>
      </c>
      <c r="H141" s="15">
        <v>7918016.7999999998</v>
      </c>
    </row>
    <row r="142" spans="1:8" s="9" customFormat="1" ht="15.75" x14ac:dyDescent="0.2">
      <c r="A142" s="16" t="s">
        <v>752</v>
      </c>
      <c r="B142" s="17" t="s">
        <v>751</v>
      </c>
      <c r="C142" s="14"/>
      <c r="D142" s="14"/>
      <c r="E142" s="14"/>
      <c r="F142" s="15">
        <f>F143</f>
        <v>420000</v>
      </c>
      <c r="G142" s="15">
        <f t="shared" ref="G142:H142" si="72">G143</f>
        <v>320000</v>
      </c>
      <c r="H142" s="15">
        <f t="shared" si="72"/>
        <v>320000</v>
      </c>
    </row>
    <row r="143" spans="1:8" s="9" customFormat="1" ht="15.75" x14ac:dyDescent="0.2">
      <c r="A143" s="16" t="s">
        <v>750</v>
      </c>
      <c r="B143" s="17" t="s">
        <v>749</v>
      </c>
      <c r="C143" s="14"/>
      <c r="D143" s="14"/>
      <c r="E143" s="14"/>
      <c r="F143" s="15">
        <f>F144+F146</f>
        <v>420000</v>
      </c>
      <c r="G143" s="15">
        <f t="shared" ref="G143:H143" si="73">G144+G146</f>
        <v>320000</v>
      </c>
      <c r="H143" s="15">
        <f t="shared" si="73"/>
        <v>320000</v>
      </c>
    </row>
    <row r="144" spans="1:8" s="9" customFormat="1" ht="15.75" x14ac:dyDescent="0.2">
      <c r="A144" s="13" t="s">
        <v>136</v>
      </c>
      <c r="B144" s="14" t="s">
        <v>137</v>
      </c>
      <c r="C144" s="14"/>
      <c r="D144" s="14"/>
      <c r="E144" s="14"/>
      <c r="F144" s="15">
        <f>F145</f>
        <v>100000</v>
      </c>
      <c r="G144" s="15">
        <f t="shared" ref="G144:H144" si="74">G145</f>
        <v>0</v>
      </c>
      <c r="H144" s="15">
        <f t="shared" si="74"/>
        <v>0</v>
      </c>
    </row>
    <row r="145" spans="1:8" s="9" customFormat="1" ht="31.5" x14ac:dyDescent="0.2">
      <c r="A145" s="13" t="s">
        <v>138</v>
      </c>
      <c r="B145" s="14" t="s">
        <v>137</v>
      </c>
      <c r="C145" s="14" t="s">
        <v>62</v>
      </c>
      <c r="D145" s="14" t="s">
        <v>100</v>
      </c>
      <c r="E145" s="14" t="s">
        <v>29</v>
      </c>
      <c r="F145" s="15">
        <v>100000</v>
      </c>
      <c r="G145" s="15">
        <v>0</v>
      </c>
      <c r="H145" s="15">
        <v>0</v>
      </c>
    </row>
    <row r="146" spans="1:8" s="9" customFormat="1" ht="15.75" x14ac:dyDescent="0.2">
      <c r="A146" s="13" t="s">
        <v>139</v>
      </c>
      <c r="B146" s="14" t="s">
        <v>140</v>
      </c>
      <c r="C146" s="14"/>
      <c r="D146" s="14"/>
      <c r="E146" s="14"/>
      <c r="F146" s="15">
        <f>F147</f>
        <v>320000</v>
      </c>
      <c r="G146" s="15">
        <f>G147</f>
        <v>320000</v>
      </c>
      <c r="H146" s="15">
        <f>H147</f>
        <v>320000</v>
      </c>
    </row>
    <row r="147" spans="1:8" s="9" customFormat="1" ht="31.5" x14ac:dyDescent="0.2">
      <c r="A147" s="13" t="s">
        <v>141</v>
      </c>
      <c r="B147" s="14" t="s">
        <v>140</v>
      </c>
      <c r="C147" s="14" t="s">
        <v>62</v>
      </c>
      <c r="D147" s="14" t="s">
        <v>100</v>
      </c>
      <c r="E147" s="14" t="s">
        <v>29</v>
      </c>
      <c r="F147" s="15">
        <v>320000</v>
      </c>
      <c r="G147" s="15">
        <v>320000</v>
      </c>
      <c r="H147" s="15">
        <v>320000</v>
      </c>
    </row>
    <row r="148" spans="1:8" s="9" customFormat="1" ht="31.5" x14ac:dyDescent="0.2">
      <c r="A148" s="10" t="s">
        <v>142</v>
      </c>
      <c r="B148" s="11" t="s">
        <v>143</v>
      </c>
      <c r="C148" s="11"/>
      <c r="D148" s="11"/>
      <c r="E148" s="11"/>
      <c r="F148" s="12">
        <f>F149+F151+F154+F157+F160+F162+F223+F232+F235+F238+F245+F250+F257</f>
        <v>326198207.04000002</v>
      </c>
      <c r="G148" s="12">
        <f t="shared" ref="G148:H148" si="75">G149+G151+G154+G157+G160+G162+G223+G232+G235+G238+G245+G250+G257</f>
        <v>329884192.38999999</v>
      </c>
      <c r="H148" s="12">
        <f t="shared" si="75"/>
        <v>337210124.75999999</v>
      </c>
    </row>
    <row r="149" spans="1:8" s="9" customFormat="1" ht="15.75" x14ac:dyDescent="0.2">
      <c r="A149" s="13" t="s">
        <v>144</v>
      </c>
      <c r="B149" s="14" t="s">
        <v>145</v>
      </c>
      <c r="C149" s="14"/>
      <c r="D149" s="14"/>
      <c r="E149" s="14"/>
      <c r="F149" s="15">
        <f>F150</f>
        <v>403200</v>
      </c>
      <c r="G149" s="15">
        <f t="shared" ref="G149:H149" si="76">G150</f>
        <v>403200</v>
      </c>
      <c r="H149" s="15">
        <f t="shared" si="76"/>
        <v>403200</v>
      </c>
    </row>
    <row r="150" spans="1:8" s="9" customFormat="1" ht="47.25" x14ac:dyDescent="0.2">
      <c r="A150" s="13" t="s">
        <v>147</v>
      </c>
      <c r="B150" s="14" t="s">
        <v>145</v>
      </c>
      <c r="C150" s="14" t="s">
        <v>18</v>
      </c>
      <c r="D150" s="14" t="s">
        <v>6</v>
      </c>
      <c r="E150" s="14" t="s">
        <v>146</v>
      </c>
      <c r="F150" s="15">
        <v>403200</v>
      </c>
      <c r="G150" s="15">
        <v>403200</v>
      </c>
      <c r="H150" s="15">
        <v>403200</v>
      </c>
    </row>
    <row r="151" spans="1:8" s="9" customFormat="1" ht="15.75" x14ac:dyDescent="0.2">
      <c r="A151" s="13" t="s">
        <v>148</v>
      </c>
      <c r="B151" s="14" t="s">
        <v>149</v>
      </c>
      <c r="C151" s="14"/>
      <c r="D151" s="14"/>
      <c r="E151" s="14"/>
      <c r="F151" s="15">
        <f>F152+F153</f>
        <v>2305462</v>
      </c>
      <c r="G151" s="15">
        <f t="shared" ref="G151:H151" si="77">G152+G153</f>
        <v>2305462</v>
      </c>
      <c r="H151" s="15">
        <f t="shared" si="77"/>
        <v>2305462</v>
      </c>
    </row>
    <row r="152" spans="1:8" s="9" customFormat="1" ht="47.25" x14ac:dyDescent="0.2">
      <c r="A152" s="13" t="s">
        <v>150</v>
      </c>
      <c r="B152" s="14" t="s">
        <v>149</v>
      </c>
      <c r="C152" s="14" t="s">
        <v>18</v>
      </c>
      <c r="D152" s="14" t="s">
        <v>6</v>
      </c>
      <c r="E152" s="14" t="s">
        <v>146</v>
      </c>
      <c r="F152" s="15">
        <v>2152790</v>
      </c>
      <c r="G152" s="15">
        <v>2152790</v>
      </c>
      <c r="H152" s="15">
        <v>2152790</v>
      </c>
    </row>
    <row r="153" spans="1:8" s="9" customFormat="1" ht="31.5" x14ac:dyDescent="0.2">
      <c r="A153" s="13" t="s">
        <v>151</v>
      </c>
      <c r="B153" s="14" t="s">
        <v>149</v>
      </c>
      <c r="C153" s="14" t="s">
        <v>62</v>
      </c>
      <c r="D153" s="14" t="s">
        <v>6</v>
      </c>
      <c r="E153" s="14" t="s">
        <v>146</v>
      </c>
      <c r="F153" s="15">
        <v>152672</v>
      </c>
      <c r="G153" s="15">
        <v>152672</v>
      </c>
      <c r="H153" s="15">
        <v>152672</v>
      </c>
    </row>
    <row r="154" spans="1:8" s="9" customFormat="1" ht="15.75" x14ac:dyDescent="0.2">
      <c r="A154" s="13" t="s">
        <v>152</v>
      </c>
      <c r="B154" s="14" t="s">
        <v>153</v>
      </c>
      <c r="C154" s="14"/>
      <c r="D154" s="14"/>
      <c r="E154" s="14"/>
      <c r="F154" s="15">
        <f>F155+F156</f>
        <v>13257974</v>
      </c>
      <c r="G154" s="15">
        <f t="shared" ref="G154:H154" si="78">G155+G156</f>
        <v>13257974</v>
      </c>
      <c r="H154" s="15">
        <f t="shared" si="78"/>
        <v>13257974</v>
      </c>
    </row>
    <row r="155" spans="1:8" s="9" customFormat="1" ht="63" x14ac:dyDescent="0.2">
      <c r="A155" s="13" t="s">
        <v>154</v>
      </c>
      <c r="B155" s="14" t="s">
        <v>153</v>
      </c>
      <c r="C155" s="14" t="s">
        <v>18</v>
      </c>
      <c r="D155" s="14" t="s">
        <v>6</v>
      </c>
      <c r="E155" s="14" t="s">
        <v>146</v>
      </c>
      <c r="F155" s="15">
        <v>11845330</v>
      </c>
      <c r="G155" s="15">
        <v>11845330</v>
      </c>
      <c r="H155" s="15">
        <v>11845330</v>
      </c>
    </row>
    <row r="156" spans="1:8" s="9" customFormat="1" ht="31.5" x14ac:dyDescent="0.2">
      <c r="A156" s="13" t="s">
        <v>155</v>
      </c>
      <c r="B156" s="14" t="s">
        <v>153</v>
      </c>
      <c r="C156" s="14" t="s">
        <v>62</v>
      </c>
      <c r="D156" s="14" t="s">
        <v>6</v>
      </c>
      <c r="E156" s="14" t="s">
        <v>146</v>
      </c>
      <c r="F156" s="15">
        <v>1412644</v>
      </c>
      <c r="G156" s="15">
        <v>1412644</v>
      </c>
      <c r="H156" s="15">
        <v>1412644</v>
      </c>
    </row>
    <row r="157" spans="1:8" s="9" customFormat="1" ht="15.75" x14ac:dyDescent="0.2">
      <c r="A157" s="13" t="s">
        <v>156</v>
      </c>
      <c r="B157" s="14" t="s">
        <v>157</v>
      </c>
      <c r="C157" s="14"/>
      <c r="D157" s="14"/>
      <c r="E157" s="14"/>
      <c r="F157" s="15">
        <f>F158+F159</f>
        <v>4979780</v>
      </c>
      <c r="G157" s="15">
        <f t="shared" ref="G157:H157" si="79">G158+G159</f>
        <v>4979780</v>
      </c>
      <c r="H157" s="15">
        <f t="shared" si="79"/>
        <v>4979780</v>
      </c>
    </row>
    <row r="158" spans="1:8" s="9" customFormat="1" ht="47.25" x14ac:dyDescent="0.2">
      <c r="A158" s="13" t="s">
        <v>158</v>
      </c>
      <c r="B158" s="14" t="s">
        <v>157</v>
      </c>
      <c r="C158" s="14" t="s">
        <v>18</v>
      </c>
      <c r="D158" s="14" t="s">
        <v>6</v>
      </c>
      <c r="E158" s="14" t="s">
        <v>146</v>
      </c>
      <c r="F158" s="15">
        <v>4484620</v>
      </c>
      <c r="G158" s="15">
        <v>4484620</v>
      </c>
      <c r="H158" s="15">
        <v>4484620</v>
      </c>
    </row>
    <row r="159" spans="1:8" s="9" customFormat="1" ht="31.5" x14ac:dyDescent="0.2">
      <c r="A159" s="13" t="s">
        <v>159</v>
      </c>
      <c r="B159" s="14" t="s">
        <v>157</v>
      </c>
      <c r="C159" s="14" t="s">
        <v>62</v>
      </c>
      <c r="D159" s="14" t="s">
        <v>6</v>
      </c>
      <c r="E159" s="14" t="s">
        <v>146</v>
      </c>
      <c r="F159" s="15">
        <v>495160</v>
      </c>
      <c r="G159" s="15">
        <v>495160</v>
      </c>
      <c r="H159" s="15">
        <v>495160</v>
      </c>
    </row>
    <row r="160" spans="1:8" s="9" customFormat="1" ht="15.75" x14ac:dyDescent="0.2">
      <c r="A160" s="13" t="s">
        <v>160</v>
      </c>
      <c r="B160" s="14" t="s">
        <v>161</v>
      </c>
      <c r="C160" s="14"/>
      <c r="D160" s="14"/>
      <c r="E160" s="14"/>
      <c r="F160" s="15">
        <f>F161</f>
        <v>13350</v>
      </c>
      <c r="G160" s="15">
        <f t="shared" ref="G160:H160" si="80">G161</f>
        <v>13350</v>
      </c>
      <c r="H160" s="15">
        <f t="shared" si="80"/>
        <v>13350</v>
      </c>
    </row>
    <row r="161" spans="1:8" s="9" customFormat="1" ht="47.25" x14ac:dyDescent="0.2">
      <c r="A161" s="13" t="s">
        <v>162</v>
      </c>
      <c r="B161" s="14" t="s">
        <v>161</v>
      </c>
      <c r="C161" s="14" t="s">
        <v>18</v>
      </c>
      <c r="D161" s="14" t="s">
        <v>6</v>
      </c>
      <c r="E161" s="14" t="s">
        <v>146</v>
      </c>
      <c r="F161" s="15">
        <v>13350</v>
      </c>
      <c r="G161" s="15">
        <v>13350</v>
      </c>
      <c r="H161" s="15">
        <v>13350</v>
      </c>
    </row>
    <row r="162" spans="1:8" s="9" customFormat="1" ht="15.75" x14ac:dyDescent="0.2">
      <c r="A162" s="16" t="s">
        <v>754</v>
      </c>
      <c r="B162" s="17" t="s">
        <v>753</v>
      </c>
      <c r="C162" s="14"/>
      <c r="D162" s="14"/>
      <c r="E162" s="14"/>
      <c r="F162" s="18">
        <f>F163+F167+F170+F173+F175+F177+F180+F183+F186+F189+F192+F195+F198+F202+F205+F207+F210+F212+F214+F216+F218+F220</f>
        <v>179329231.04000002</v>
      </c>
      <c r="G162" s="18">
        <f t="shared" ref="G162:H162" si="81">G163+G167+G170+G173+G175+G177+G180+G183+G186+G189+G192+G195+G198+G202+G205+G207+G210+G212+G214+G216+G218+G220</f>
        <v>182300216.39000002</v>
      </c>
      <c r="H162" s="18">
        <f t="shared" si="81"/>
        <v>188702948.75999999</v>
      </c>
    </row>
    <row r="163" spans="1:8" s="9" customFormat="1" ht="15.75" x14ac:dyDescent="0.2">
      <c r="A163" s="13" t="s">
        <v>163</v>
      </c>
      <c r="B163" s="14" t="s">
        <v>164</v>
      </c>
      <c r="C163" s="14"/>
      <c r="D163" s="14"/>
      <c r="E163" s="14"/>
      <c r="F163" s="15">
        <f>F164+F165+F166</f>
        <v>5585000</v>
      </c>
      <c r="G163" s="15">
        <f t="shared" ref="G163:H163" si="82">G164+G165+G166</f>
        <v>3361000</v>
      </c>
      <c r="H163" s="15">
        <f t="shared" si="82"/>
        <v>4033200</v>
      </c>
    </row>
    <row r="164" spans="1:8" s="9" customFormat="1" ht="31.5" x14ac:dyDescent="0.2">
      <c r="A164" s="13" t="s">
        <v>165</v>
      </c>
      <c r="B164" s="14" t="s">
        <v>164</v>
      </c>
      <c r="C164" s="14" t="s">
        <v>62</v>
      </c>
      <c r="D164" s="14" t="s">
        <v>6</v>
      </c>
      <c r="E164" s="14" t="s">
        <v>39</v>
      </c>
      <c r="F164" s="15">
        <v>1265000</v>
      </c>
      <c r="G164" s="15">
        <v>1645000</v>
      </c>
      <c r="H164" s="15">
        <v>1974000</v>
      </c>
    </row>
    <row r="165" spans="1:8" s="9" customFormat="1" ht="15.75" x14ac:dyDescent="0.2">
      <c r="A165" s="13" t="s">
        <v>166</v>
      </c>
      <c r="B165" s="14" t="s">
        <v>164</v>
      </c>
      <c r="C165" s="14" t="s">
        <v>9</v>
      </c>
      <c r="D165" s="14" t="s">
        <v>6</v>
      </c>
      <c r="E165" s="14" t="s">
        <v>39</v>
      </c>
      <c r="F165" s="15">
        <v>3000000</v>
      </c>
      <c r="G165" s="15">
        <v>0</v>
      </c>
      <c r="H165" s="15">
        <v>0</v>
      </c>
    </row>
    <row r="166" spans="1:8" s="9" customFormat="1" ht="31.5" x14ac:dyDescent="0.2">
      <c r="A166" s="13" t="s">
        <v>167</v>
      </c>
      <c r="B166" s="14" t="s">
        <v>164</v>
      </c>
      <c r="C166" s="14" t="s">
        <v>23</v>
      </c>
      <c r="D166" s="14" t="s">
        <v>6</v>
      </c>
      <c r="E166" s="14" t="s">
        <v>39</v>
      </c>
      <c r="F166" s="15">
        <v>1320000</v>
      </c>
      <c r="G166" s="15">
        <v>1716000</v>
      </c>
      <c r="H166" s="15">
        <v>2059200</v>
      </c>
    </row>
    <row r="167" spans="1:8" s="9" customFormat="1" ht="31.5" x14ac:dyDescent="0.2">
      <c r="A167" s="13" t="s">
        <v>168</v>
      </c>
      <c r="B167" s="14" t="s">
        <v>169</v>
      </c>
      <c r="C167" s="14"/>
      <c r="D167" s="14"/>
      <c r="E167" s="14"/>
      <c r="F167" s="15">
        <f>F168+F169</f>
        <v>2471600</v>
      </c>
      <c r="G167" s="15">
        <f t="shared" ref="G167:H167" si="83">G168+G169</f>
        <v>2642200</v>
      </c>
      <c r="H167" s="15">
        <f t="shared" si="83"/>
        <v>2822600</v>
      </c>
    </row>
    <row r="168" spans="1:8" s="9" customFormat="1" ht="47.25" x14ac:dyDescent="0.2">
      <c r="A168" s="13" t="s">
        <v>170</v>
      </c>
      <c r="B168" s="14" t="s">
        <v>169</v>
      </c>
      <c r="C168" s="14" t="s">
        <v>62</v>
      </c>
      <c r="D168" s="14" t="s">
        <v>6</v>
      </c>
      <c r="E168" s="14" t="s">
        <v>7</v>
      </c>
      <c r="F168" s="15">
        <v>40000</v>
      </c>
      <c r="G168" s="15">
        <v>40000</v>
      </c>
      <c r="H168" s="15">
        <v>40000</v>
      </c>
    </row>
    <row r="169" spans="1:8" s="9" customFormat="1" ht="31.5" x14ac:dyDescent="0.2">
      <c r="A169" s="13" t="s">
        <v>171</v>
      </c>
      <c r="B169" s="14" t="s">
        <v>169</v>
      </c>
      <c r="C169" s="14" t="s">
        <v>9</v>
      </c>
      <c r="D169" s="14" t="s">
        <v>6</v>
      </c>
      <c r="E169" s="14" t="s">
        <v>7</v>
      </c>
      <c r="F169" s="15">
        <v>2431600</v>
      </c>
      <c r="G169" s="15">
        <v>2602200</v>
      </c>
      <c r="H169" s="15">
        <v>2782600</v>
      </c>
    </row>
    <row r="170" spans="1:8" s="9" customFormat="1" ht="47.25" x14ac:dyDescent="0.2">
      <c r="A170" s="13" t="s">
        <v>172</v>
      </c>
      <c r="B170" s="14" t="s">
        <v>173</v>
      </c>
      <c r="C170" s="14"/>
      <c r="D170" s="14"/>
      <c r="E170" s="14"/>
      <c r="F170" s="15">
        <f>F171+F172</f>
        <v>10163700</v>
      </c>
      <c r="G170" s="15">
        <f t="shared" ref="G170:H170" si="84">G171+G172</f>
        <v>10570300</v>
      </c>
      <c r="H170" s="15">
        <f t="shared" si="84"/>
        <v>10993100</v>
      </c>
    </row>
    <row r="171" spans="1:8" s="9" customFormat="1" ht="63" x14ac:dyDescent="0.2">
      <c r="A171" s="13" t="s">
        <v>174</v>
      </c>
      <c r="B171" s="14" t="s">
        <v>173</v>
      </c>
      <c r="C171" s="14" t="s">
        <v>62</v>
      </c>
      <c r="D171" s="14" t="s">
        <v>6</v>
      </c>
      <c r="E171" s="14" t="s">
        <v>7</v>
      </c>
      <c r="F171" s="15">
        <v>95000</v>
      </c>
      <c r="G171" s="15">
        <v>95000</v>
      </c>
      <c r="H171" s="15">
        <v>95000</v>
      </c>
    </row>
    <row r="172" spans="1:8" s="9" customFormat="1" ht="63" x14ac:dyDescent="0.2">
      <c r="A172" s="13" t="s">
        <v>175</v>
      </c>
      <c r="B172" s="14" t="s">
        <v>173</v>
      </c>
      <c r="C172" s="14" t="s">
        <v>9</v>
      </c>
      <c r="D172" s="14" t="s">
        <v>6</v>
      </c>
      <c r="E172" s="14" t="s">
        <v>7</v>
      </c>
      <c r="F172" s="15">
        <v>10068700</v>
      </c>
      <c r="G172" s="15">
        <v>10475300</v>
      </c>
      <c r="H172" s="15">
        <v>10898100</v>
      </c>
    </row>
    <row r="173" spans="1:8" s="9" customFormat="1" ht="94.5" x14ac:dyDescent="0.2">
      <c r="A173" s="13" t="s">
        <v>176</v>
      </c>
      <c r="B173" s="14" t="s">
        <v>177</v>
      </c>
      <c r="C173" s="14"/>
      <c r="D173" s="14"/>
      <c r="E173" s="14"/>
      <c r="F173" s="15">
        <f>F174</f>
        <v>220100</v>
      </c>
      <c r="G173" s="15">
        <f t="shared" ref="G173:H173" si="85">G174</f>
        <v>228900</v>
      </c>
      <c r="H173" s="15">
        <f t="shared" si="85"/>
        <v>238000</v>
      </c>
    </row>
    <row r="174" spans="1:8" s="9" customFormat="1" ht="110.25" x14ac:dyDescent="0.2">
      <c r="A174" s="13" t="s">
        <v>178</v>
      </c>
      <c r="B174" s="14" t="s">
        <v>177</v>
      </c>
      <c r="C174" s="14" t="s">
        <v>62</v>
      </c>
      <c r="D174" s="14" t="s">
        <v>6</v>
      </c>
      <c r="E174" s="14" t="s">
        <v>146</v>
      </c>
      <c r="F174" s="15">
        <v>220100</v>
      </c>
      <c r="G174" s="15">
        <v>228900</v>
      </c>
      <c r="H174" s="15">
        <v>238000</v>
      </c>
    </row>
    <row r="175" spans="1:8" s="9" customFormat="1" ht="78.75" x14ac:dyDescent="0.2">
      <c r="A175" s="13" t="s">
        <v>179</v>
      </c>
      <c r="B175" s="14" t="s">
        <v>180</v>
      </c>
      <c r="C175" s="14"/>
      <c r="D175" s="14"/>
      <c r="E175" s="14"/>
      <c r="F175" s="15">
        <f>F176</f>
        <v>13537600</v>
      </c>
      <c r="G175" s="15">
        <f t="shared" ref="G175:H175" si="86">G176</f>
        <v>13537600</v>
      </c>
      <c r="H175" s="15">
        <f t="shared" si="86"/>
        <v>13537600</v>
      </c>
    </row>
    <row r="176" spans="1:8" s="9" customFormat="1" ht="94.5" x14ac:dyDescent="0.2">
      <c r="A176" s="13" t="s">
        <v>181</v>
      </c>
      <c r="B176" s="14" t="s">
        <v>180</v>
      </c>
      <c r="C176" s="14" t="s">
        <v>182</v>
      </c>
      <c r="D176" s="14" t="s">
        <v>6</v>
      </c>
      <c r="E176" s="14" t="s">
        <v>7</v>
      </c>
      <c r="F176" s="15">
        <v>13537600</v>
      </c>
      <c r="G176" s="15">
        <v>13537600</v>
      </c>
      <c r="H176" s="15">
        <v>13537600</v>
      </c>
    </row>
    <row r="177" spans="1:8" s="9" customFormat="1" ht="63" x14ac:dyDescent="0.2">
      <c r="A177" s="13" t="s">
        <v>183</v>
      </c>
      <c r="B177" s="14" t="s">
        <v>184</v>
      </c>
      <c r="C177" s="14"/>
      <c r="D177" s="14"/>
      <c r="E177" s="14"/>
      <c r="F177" s="15">
        <f>F178+F179</f>
        <v>18050100</v>
      </c>
      <c r="G177" s="15">
        <f t="shared" ref="G177:H177" si="87">G178+G179</f>
        <v>18772100</v>
      </c>
      <c r="H177" s="15">
        <f t="shared" si="87"/>
        <v>19523000</v>
      </c>
    </row>
    <row r="178" spans="1:8" s="9" customFormat="1" ht="78.75" x14ac:dyDescent="0.2">
      <c r="A178" s="13" t="s">
        <v>185</v>
      </c>
      <c r="B178" s="14" t="s">
        <v>184</v>
      </c>
      <c r="C178" s="14" t="s">
        <v>62</v>
      </c>
      <c r="D178" s="14" t="s">
        <v>6</v>
      </c>
      <c r="E178" s="14" t="s">
        <v>7</v>
      </c>
      <c r="F178" s="15">
        <v>1800000</v>
      </c>
      <c r="G178" s="15">
        <v>1800000</v>
      </c>
      <c r="H178" s="15">
        <v>1800000</v>
      </c>
    </row>
    <row r="179" spans="1:8" s="9" customFormat="1" ht="78.75" x14ac:dyDescent="0.2">
      <c r="A179" s="13" t="s">
        <v>186</v>
      </c>
      <c r="B179" s="14" t="s">
        <v>184</v>
      </c>
      <c r="C179" s="14" t="s">
        <v>9</v>
      </c>
      <c r="D179" s="14" t="s">
        <v>6</v>
      </c>
      <c r="E179" s="14" t="s">
        <v>7</v>
      </c>
      <c r="F179" s="15">
        <v>16250100</v>
      </c>
      <c r="G179" s="15">
        <v>16972100</v>
      </c>
      <c r="H179" s="15">
        <v>17723000</v>
      </c>
    </row>
    <row r="180" spans="1:8" s="9" customFormat="1" ht="31.5" x14ac:dyDescent="0.2">
      <c r="A180" s="13" t="s">
        <v>187</v>
      </c>
      <c r="B180" s="14" t="s">
        <v>188</v>
      </c>
      <c r="C180" s="14"/>
      <c r="D180" s="14"/>
      <c r="E180" s="14"/>
      <c r="F180" s="15">
        <f>F181+F182</f>
        <v>26613133.57</v>
      </c>
      <c r="G180" s="15">
        <f t="shared" ref="G180:H180" si="88">G181+G182</f>
        <v>27677658.920000002</v>
      </c>
      <c r="H180" s="15">
        <f t="shared" si="88"/>
        <v>28784765.27</v>
      </c>
    </row>
    <row r="181" spans="1:8" s="9" customFormat="1" ht="47.25" x14ac:dyDescent="0.2">
      <c r="A181" s="13" t="s">
        <v>189</v>
      </c>
      <c r="B181" s="14" t="s">
        <v>188</v>
      </c>
      <c r="C181" s="14" t="s">
        <v>62</v>
      </c>
      <c r="D181" s="14" t="s">
        <v>6</v>
      </c>
      <c r="E181" s="14" t="s">
        <v>39</v>
      </c>
      <c r="F181" s="15">
        <v>410000</v>
      </c>
      <c r="G181" s="15">
        <v>410000</v>
      </c>
      <c r="H181" s="15">
        <v>410000</v>
      </c>
    </row>
    <row r="182" spans="1:8" s="9" customFormat="1" ht="47.25" x14ac:dyDescent="0.2">
      <c r="A182" s="13" t="s">
        <v>190</v>
      </c>
      <c r="B182" s="14" t="s">
        <v>188</v>
      </c>
      <c r="C182" s="14" t="s">
        <v>9</v>
      </c>
      <c r="D182" s="14" t="s">
        <v>6</v>
      </c>
      <c r="E182" s="14" t="s">
        <v>39</v>
      </c>
      <c r="F182" s="15">
        <v>26203133.57</v>
      </c>
      <c r="G182" s="15">
        <v>27267658.920000002</v>
      </c>
      <c r="H182" s="15">
        <v>28374765.27</v>
      </c>
    </row>
    <row r="183" spans="1:8" s="9" customFormat="1" ht="31.5" x14ac:dyDescent="0.2">
      <c r="A183" s="13" t="s">
        <v>191</v>
      </c>
      <c r="B183" s="14" t="s">
        <v>192</v>
      </c>
      <c r="C183" s="14"/>
      <c r="D183" s="14"/>
      <c r="E183" s="14"/>
      <c r="F183" s="15">
        <f>F184+F185</f>
        <v>485397.34</v>
      </c>
      <c r="G183" s="15">
        <f t="shared" ref="G183:H183" si="89">G184+G185</f>
        <v>503326.13</v>
      </c>
      <c r="H183" s="15">
        <f t="shared" si="89"/>
        <v>521972.07</v>
      </c>
    </row>
    <row r="184" spans="1:8" s="9" customFormat="1" ht="47.25" x14ac:dyDescent="0.2">
      <c r="A184" s="13" t="s">
        <v>193</v>
      </c>
      <c r="B184" s="14" t="s">
        <v>192</v>
      </c>
      <c r="C184" s="14" t="s">
        <v>62</v>
      </c>
      <c r="D184" s="14" t="s">
        <v>6</v>
      </c>
      <c r="E184" s="14" t="s">
        <v>39</v>
      </c>
      <c r="F184" s="15">
        <v>8000</v>
      </c>
      <c r="G184" s="15">
        <v>8000</v>
      </c>
      <c r="H184" s="15">
        <v>8000</v>
      </c>
    </row>
    <row r="185" spans="1:8" s="9" customFormat="1" ht="47.25" x14ac:dyDescent="0.2">
      <c r="A185" s="13" t="s">
        <v>194</v>
      </c>
      <c r="B185" s="14" t="s">
        <v>192</v>
      </c>
      <c r="C185" s="14" t="s">
        <v>9</v>
      </c>
      <c r="D185" s="14" t="s">
        <v>6</v>
      </c>
      <c r="E185" s="14" t="s">
        <v>39</v>
      </c>
      <c r="F185" s="15">
        <v>477397.34</v>
      </c>
      <c r="G185" s="15">
        <v>495326.13</v>
      </c>
      <c r="H185" s="15">
        <v>513972.07</v>
      </c>
    </row>
    <row r="186" spans="1:8" s="9" customFormat="1" ht="31.5" x14ac:dyDescent="0.2">
      <c r="A186" s="13" t="s">
        <v>195</v>
      </c>
      <c r="B186" s="14" t="s">
        <v>196</v>
      </c>
      <c r="C186" s="14"/>
      <c r="D186" s="14"/>
      <c r="E186" s="14"/>
      <c r="F186" s="15">
        <f>F187+F188</f>
        <v>21226302.690000001</v>
      </c>
      <c r="G186" s="15">
        <f t="shared" ref="G186:H186" si="90">G187+G188</f>
        <v>22075354.800000001</v>
      </c>
      <c r="H186" s="15">
        <f t="shared" si="90"/>
        <v>22958368.989999998</v>
      </c>
    </row>
    <row r="187" spans="1:8" s="9" customFormat="1" ht="47.25" x14ac:dyDescent="0.2">
      <c r="A187" s="13" t="s">
        <v>197</v>
      </c>
      <c r="B187" s="14" t="s">
        <v>196</v>
      </c>
      <c r="C187" s="14" t="s">
        <v>62</v>
      </c>
      <c r="D187" s="14" t="s">
        <v>6</v>
      </c>
      <c r="E187" s="14" t="s">
        <v>39</v>
      </c>
      <c r="F187" s="15">
        <v>350000</v>
      </c>
      <c r="G187" s="15">
        <v>350000</v>
      </c>
      <c r="H187" s="15">
        <v>350000</v>
      </c>
    </row>
    <row r="188" spans="1:8" s="9" customFormat="1" ht="47.25" x14ac:dyDescent="0.2">
      <c r="A188" s="13" t="s">
        <v>198</v>
      </c>
      <c r="B188" s="14" t="s">
        <v>196</v>
      </c>
      <c r="C188" s="14" t="s">
        <v>9</v>
      </c>
      <c r="D188" s="14" t="s">
        <v>6</v>
      </c>
      <c r="E188" s="14" t="s">
        <v>39</v>
      </c>
      <c r="F188" s="15">
        <v>20876302.690000001</v>
      </c>
      <c r="G188" s="15">
        <v>21725354.800000001</v>
      </c>
      <c r="H188" s="15">
        <v>22608368.989999998</v>
      </c>
    </row>
    <row r="189" spans="1:8" s="9" customFormat="1" ht="47.25" x14ac:dyDescent="0.2">
      <c r="A189" s="13" t="s">
        <v>199</v>
      </c>
      <c r="B189" s="14" t="s">
        <v>200</v>
      </c>
      <c r="C189" s="14"/>
      <c r="D189" s="14"/>
      <c r="E189" s="14"/>
      <c r="F189" s="15">
        <f>F190+F191</f>
        <v>95120.15</v>
      </c>
      <c r="G189" s="15">
        <f t="shared" ref="G189:H189" si="91">G190+G191</f>
        <v>98924.95</v>
      </c>
      <c r="H189" s="15">
        <f t="shared" si="91"/>
        <v>102881.95</v>
      </c>
    </row>
    <row r="190" spans="1:8" s="9" customFormat="1" ht="63" x14ac:dyDescent="0.2">
      <c r="A190" s="13" t="s">
        <v>201</v>
      </c>
      <c r="B190" s="14" t="s">
        <v>200</v>
      </c>
      <c r="C190" s="14" t="s">
        <v>62</v>
      </c>
      <c r="D190" s="14" t="s">
        <v>6</v>
      </c>
      <c r="E190" s="14" t="s">
        <v>39</v>
      </c>
      <c r="F190" s="15">
        <v>2000</v>
      </c>
      <c r="G190" s="15">
        <v>2000</v>
      </c>
      <c r="H190" s="15">
        <v>2000</v>
      </c>
    </row>
    <row r="191" spans="1:8" s="9" customFormat="1" ht="63" x14ac:dyDescent="0.2">
      <c r="A191" s="13" t="s">
        <v>202</v>
      </c>
      <c r="B191" s="14" t="s">
        <v>200</v>
      </c>
      <c r="C191" s="14" t="s">
        <v>9</v>
      </c>
      <c r="D191" s="14" t="s">
        <v>6</v>
      </c>
      <c r="E191" s="14" t="s">
        <v>39</v>
      </c>
      <c r="F191" s="15">
        <v>93120.15</v>
      </c>
      <c r="G191" s="15">
        <v>96924.95</v>
      </c>
      <c r="H191" s="15">
        <v>100881.95</v>
      </c>
    </row>
    <row r="192" spans="1:8" s="9" customFormat="1" ht="47.25" x14ac:dyDescent="0.2">
      <c r="A192" s="13" t="s">
        <v>203</v>
      </c>
      <c r="B192" s="14" t="s">
        <v>204</v>
      </c>
      <c r="C192" s="14"/>
      <c r="D192" s="14"/>
      <c r="E192" s="14"/>
      <c r="F192" s="15">
        <f>F193+F194</f>
        <v>5284251.17</v>
      </c>
      <c r="G192" s="15">
        <f t="shared" ref="G192:H192" si="92">G193+G194</f>
        <v>5284251.17</v>
      </c>
      <c r="H192" s="15">
        <f t="shared" si="92"/>
        <v>5284251.17</v>
      </c>
    </row>
    <row r="193" spans="1:8" s="9" customFormat="1" ht="63" x14ac:dyDescent="0.2">
      <c r="A193" s="13" t="s">
        <v>205</v>
      </c>
      <c r="B193" s="14" t="s">
        <v>204</v>
      </c>
      <c r="C193" s="14" t="s">
        <v>62</v>
      </c>
      <c r="D193" s="14" t="s">
        <v>6</v>
      </c>
      <c r="E193" s="14" t="s">
        <v>39</v>
      </c>
      <c r="F193" s="15">
        <v>55000</v>
      </c>
      <c r="G193" s="15">
        <v>55000</v>
      </c>
      <c r="H193" s="15">
        <v>55000</v>
      </c>
    </row>
    <row r="194" spans="1:8" s="9" customFormat="1" ht="63" x14ac:dyDescent="0.2">
      <c r="A194" s="13" t="s">
        <v>206</v>
      </c>
      <c r="B194" s="14" t="s">
        <v>204</v>
      </c>
      <c r="C194" s="14" t="s">
        <v>9</v>
      </c>
      <c r="D194" s="14" t="s">
        <v>6</v>
      </c>
      <c r="E194" s="14" t="s">
        <v>39</v>
      </c>
      <c r="F194" s="15">
        <v>5229251.17</v>
      </c>
      <c r="G194" s="15">
        <v>5229251.17</v>
      </c>
      <c r="H194" s="15">
        <v>5229251.17</v>
      </c>
    </row>
    <row r="195" spans="1:8" s="9" customFormat="1" ht="15.75" x14ac:dyDescent="0.2">
      <c r="A195" s="13" t="s">
        <v>156</v>
      </c>
      <c r="B195" s="14" t="s">
        <v>207</v>
      </c>
      <c r="C195" s="14"/>
      <c r="D195" s="14"/>
      <c r="E195" s="14"/>
      <c r="F195" s="15">
        <f>F196+F197</f>
        <v>43465837</v>
      </c>
      <c r="G195" s="15">
        <f t="shared" ref="G195:H195" si="93">G196+G197</f>
        <v>45373845</v>
      </c>
      <c r="H195" s="15">
        <f t="shared" si="93"/>
        <v>47358017</v>
      </c>
    </row>
    <row r="196" spans="1:8" s="9" customFormat="1" ht="31.5" x14ac:dyDescent="0.2">
      <c r="A196" s="13" t="s">
        <v>159</v>
      </c>
      <c r="B196" s="14" t="s">
        <v>207</v>
      </c>
      <c r="C196" s="14" t="s">
        <v>62</v>
      </c>
      <c r="D196" s="14" t="s">
        <v>6</v>
      </c>
      <c r="E196" s="14" t="s">
        <v>39</v>
      </c>
      <c r="F196" s="15">
        <v>400000</v>
      </c>
      <c r="G196" s="15">
        <v>400000</v>
      </c>
      <c r="H196" s="15">
        <v>400000</v>
      </c>
    </row>
    <row r="197" spans="1:8" s="9" customFormat="1" ht="31.5" x14ac:dyDescent="0.2">
      <c r="A197" s="13" t="s">
        <v>208</v>
      </c>
      <c r="B197" s="14" t="s">
        <v>207</v>
      </c>
      <c r="C197" s="14" t="s">
        <v>9</v>
      </c>
      <c r="D197" s="14" t="s">
        <v>6</v>
      </c>
      <c r="E197" s="14" t="s">
        <v>39</v>
      </c>
      <c r="F197" s="15">
        <v>43065837</v>
      </c>
      <c r="G197" s="15">
        <v>44973845</v>
      </c>
      <c r="H197" s="15">
        <v>46958017</v>
      </c>
    </row>
    <row r="198" spans="1:8" s="9" customFormat="1" ht="31.5" x14ac:dyDescent="0.2">
      <c r="A198" s="13" t="s">
        <v>209</v>
      </c>
      <c r="B198" s="14" t="s">
        <v>210</v>
      </c>
      <c r="C198" s="14"/>
      <c r="D198" s="14"/>
      <c r="E198" s="14"/>
      <c r="F198" s="15">
        <f>F199+F200+F201</f>
        <v>4227028.71</v>
      </c>
      <c r="G198" s="15">
        <f t="shared" ref="G198:H198" si="94">G199+G200+G201</f>
        <v>4364307.75</v>
      </c>
      <c r="H198" s="15">
        <f t="shared" si="94"/>
        <v>4507077.95</v>
      </c>
    </row>
    <row r="199" spans="1:8" s="9" customFormat="1" ht="47.25" x14ac:dyDescent="0.2">
      <c r="A199" s="13" t="s">
        <v>211</v>
      </c>
      <c r="B199" s="14" t="s">
        <v>210</v>
      </c>
      <c r="C199" s="14" t="s">
        <v>62</v>
      </c>
      <c r="D199" s="14" t="s">
        <v>6</v>
      </c>
      <c r="E199" s="14" t="s">
        <v>39</v>
      </c>
      <c r="F199" s="15">
        <v>30000</v>
      </c>
      <c r="G199" s="15">
        <v>30000</v>
      </c>
      <c r="H199" s="15">
        <v>30000</v>
      </c>
    </row>
    <row r="200" spans="1:8" s="9" customFormat="1" ht="47.25" x14ac:dyDescent="0.2">
      <c r="A200" s="13" t="s">
        <v>212</v>
      </c>
      <c r="B200" s="14" t="s">
        <v>210</v>
      </c>
      <c r="C200" s="14" t="s">
        <v>9</v>
      </c>
      <c r="D200" s="14" t="s">
        <v>6</v>
      </c>
      <c r="E200" s="14" t="s">
        <v>39</v>
      </c>
      <c r="F200" s="15">
        <v>3822268.71</v>
      </c>
      <c r="G200" s="15">
        <v>3959547.75</v>
      </c>
      <c r="H200" s="15">
        <v>4102317.95</v>
      </c>
    </row>
    <row r="201" spans="1:8" s="9" customFormat="1" ht="47.25" x14ac:dyDescent="0.2">
      <c r="A201" s="13" t="s">
        <v>213</v>
      </c>
      <c r="B201" s="14" t="s">
        <v>210</v>
      </c>
      <c r="C201" s="14" t="s">
        <v>23</v>
      </c>
      <c r="D201" s="14" t="s">
        <v>6</v>
      </c>
      <c r="E201" s="14" t="s">
        <v>39</v>
      </c>
      <c r="F201" s="15">
        <v>374760</v>
      </c>
      <c r="G201" s="15">
        <v>374760</v>
      </c>
      <c r="H201" s="15">
        <v>374760</v>
      </c>
    </row>
    <row r="202" spans="1:8" s="9" customFormat="1" ht="47.25" x14ac:dyDescent="0.2">
      <c r="A202" s="13" t="s">
        <v>214</v>
      </c>
      <c r="B202" s="14" t="s">
        <v>215</v>
      </c>
      <c r="C202" s="14"/>
      <c r="D202" s="14"/>
      <c r="E202" s="14"/>
      <c r="F202" s="15">
        <f>F203+F204</f>
        <v>438200</v>
      </c>
      <c r="G202" s="15">
        <f t="shared" ref="G202:H202" si="95">G203+G204</f>
        <v>438200</v>
      </c>
      <c r="H202" s="15">
        <f t="shared" si="95"/>
        <v>438200</v>
      </c>
    </row>
    <row r="203" spans="1:8" s="9" customFormat="1" ht="63" x14ac:dyDescent="0.2">
      <c r="A203" s="13" t="s">
        <v>216</v>
      </c>
      <c r="B203" s="14" t="s">
        <v>215</v>
      </c>
      <c r="C203" s="14" t="s">
        <v>62</v>
      </c>
      <c r="D203" s="14" t="s">
        <v>6</v>
      </c>
      <c r="E203" s="14" t="s">
        <v>39</v>
      </c>
      <c r="F203" s="15">
        <v>8000</v>
      </c>
      <c r="G203" s="15">
        <v>8000</v>
      </c>
      <c r="H203" s="15">
        <v>8000</v>
      </c>
    </row>
    <row r="204" spans="1:8" s="9" customFormat="1" ht="63" x14ac:dyDescent="0.2">
      <c r="A204" s="13" t="s">
        <v>217</v>
      </c>
      <c r="B204" s="14" t="s">
        <v>215</v>
      </c>
      <c r="C204" s="14" t="s">
        <v>9</v>
      </c>
      <c r="D204" s="14" t="s">
        <v>6</v>
      </c>
      <c r="E204" s="14" t="s">
        <v>39</v>
      </c>
      <c r="F204" s="15">
        <v>430200</v>
      </c>
      <c r="G204" s="15">
        <v>430200</v>
      </c>
      <c r="H204" s="15">
        <v>430200</v>
      </c>
    </row>
    <row r="205" spans="1:8" s="9" customFormat="1" ht="15.75" x14ac:dyDescent="0.2">
      <c r="A205" s="13" t="s">
        <v>218</v>
      </c>
      <c r="B205" s="14" t="s">
        <v>219</v>
      </c>
      <c r="C205" s="14"/>
      <c r="D205" s="14"/>
      <c r="E205" s="14"/>
      <c r="F205" s="15">
        <f>F206</f>
        <v>100</v>
      </c>
      <c r="G205" s="15">
        <f t="shared" ref="G205:H205" si="96">G206</f>
        <v>100</v>
      </c>
      <c r="H205" s="15">
        <f t="shared" si="96"/>
        <v>100</v>
      </c>
    </row>
    <row r="206" spans="1:8" s="9" customFormat="1" ht="31.5" x14ac:dyDescent="0.2">
      <c r="A206" s="13" t="s">
        <v>220</v>
      </c>
      <c r="B206" s="14" t="s">
        <v>219</v>
      </c>
      <c r="C206" s="14" t="s">
        <v>9</v>
      </c>
      <c r="D206" s="14" t="s">
        <v>6</v>
      </c>
      <c r="E206" s="14" t="s">
        <v>39</v>
      </c>
      <c r="F206" s="15">
        <v>100</v>
      </c>
      <c r="G206" s="15">
        <v>100</v>
      </c>
      <c r="H206" s="15">
        <v>100</v>
      </c>
    </row>
    <row r="207" spans="1:8" s="9" customFormat="1" ht="63" x14ac:dyDescent="0.2">
      <c r="A207" s="13" t="s">
        <v>221</v>
      </c>
      <c r="B207" s="14" t="s">
        <v>222</v>
      </c>
      <c r="C207" s="14"/>
      <c r="D207" s="14"/>
      <c r="E207" s="14"/>
      <c r="F207" s="15">
        <f>F208+F209</f>
        <v>2835436.64</v>
      </c>
      <c r="G207" s="15">
        <f t="shared" ref="G207:H207" si="97">G208+G209</f>
        <v>2948000.77</v>
      </c>
      <c r="H207" s="15">
        <f t="shared" si="97"/>
        <v>3065067.46</v>
      </c>
    </row>
    <row r="208" spans="1:8" s="9" customFormat="1" ht="78.75" x14ac:dyDescent="0.2">
      <c r="A208" s="13" t="s">
        <v>223</v>
      </c>
      <c r="B208" s="14" t="s">
        <v>222</v>
      </c>
      <c r="C208" s="14" t="s">
        <v>62</v>
      </c>
      <c r="D208" s="14" t="s">
        <v>6</v>
      </c>
      <c r="E208" s="14" t="s">
        <v>39</v>
      </c>
      <c r="F208" s="15">
        <v>40000</v>
      </c>
      <c r="G208" s="15">
        <v>40000</v>
      </c>
      <c r="H208" s="15">
        <v>40000</v>
      </c>
    </row>
    <row r="209" spans="1:8" s="9" customFormat="1" ht="63" x14ac:dyDescent="0.2">
      <c r="A209" s="13" t="s">
        <v>224</v>
      </c>
      <c r="B209" s="14" t="s">
        <v>222</v>
      </c>
      <c r="C209" s="14" t="s">
        <v>9</v>
      </c>
      <c r="D209" s="14" t="s">
        <v>6</v>
      </c>
      <c r="E209" s="14" t="s">
        <v>39</v>
      </c>
      <c r="F209" s="15">
        <v>2795436.64</v>
      </c>
      <c r="G209" s="15">
        <v>2908000.77</v>
      </c>
      <c r="H209" s="15">
        <v>3025067.46</v>
      </c>
    </row>
    <row r="210" spans="1:8" s="9" customFormat="1" ht="47.25" x14ac:dyDescent="0.2">
      <c r="A210" s="13" t="s">
        <v>225</v>
      </c>
      <c r="B210" s="14" t="s">
        <v>226</v>
      </c>
      <c r="C210" s="14"/>
      <c r="D210" s="14"/>
      <c r="E210" s="14"/>
      <c r="F210" s="15">
        <f>F211</f>
        <v>4500</v>
      </c>
      <c r="G210" s="15">
        <f t="shared" ref="G210:H210" si="98">G211</f>
        <v>4500</v>
      </c>
      <c r="H210" s="15">
        <f t="shared" si="98"/>
        <v>4500</v>
      </c>
    </row>
    <row r="211" spans="1:8" s="9" customFormat="1" ht="63" x14ac:dyDescent="0.2">
      <c r="A211" s="13" t="s">
        <v>227</v>
      </c>
      <c r="B211" s="14" t="s">
        <v>226</v>
      </c>
      <c r="C211" s="14" t="s">
        <v>62</v>
      </c>
      <c r="D211" s="14" t="s">
        <v>6</v>
      </c>
      <c r="E211" s="14" t="s">
        <v>146</v>
      </c>
      <c r="F211" s="15">
        <v>4500</v>
      </c>
      <c r="G211" s="15">
        <v>4500</v>
      </c>
      <c r="H211" s="15">
        <v>4500</v>
      </c>
    </row>
    <row r="212" spans="1:8" s="9" customFormat="1" ht="63" x14ac:dyDescent="0.2">
      <c r="A212" s="13" t="s">
        <v>228</v>
      </c>
      <c r="B212" s="14" t="s">
        <v>229</v>
      </c>
      <c r="C212" s="14"/>
      <c r="D212" s="14"/>
      <c r="E212" s="14"/>
      <c r="F212" s="15">
        <f>F213</f>
        <v>762000</v>
      </c>
      <c r="G212" s="15">
        <f t="shared" ref="G212:H212" si="99">G213</f>
        <v>762000</v>
      </c>
      <c r="H212" s="15">
        <f t="shared" si="99"/>
        <v>762000</v>
      </c>
    </row>
    <row r="213" spans="1:8" s="9" customFormat="1" ht="78.75" x14ac:dyDescent="0.2">
      <c r="A213" s="13" t="s">
        <v>230</v>
      </c>
      <c r="B213" s="14" t="s">
        <v>229</v>
      </c>
      <c r="C213" s="14" t="s">
        <v>62</v>
      </c>
      <c r="D213" s="14" t="s">
        <v>6</v>
      </c>
      <c r="E213" s="14" t="s">
        <v>146</v>
      </c>
      <c r="F213" s="15">
        <v>762000</v>
      </c>
      <c r="G213" s="15">
        <v>762000</v>
      </c>
      <c r="H213" s="15">
        <v>762000</v>
      </c>
    </row>
    <row r="214" spans="1:8" s="9" customFormat="1" ht="63" x14ac:dyDescent="0.2">
      <c r="A214" s="13" t="s">
        <v>231</v>
      </c>
      <c r="B214" s="14" t="s">
        <v>232</v>
      </c>
      <c r="C214" s="14"/>
      <c r="D214" s="14"/>
      <c r="E214" s="14"/>
      <c r="F214" s="15">
        <f>F215</f>
        <v>2200000</v>
      </c>
      <c r="G214" s="15">
        <f t="shared" ref="G214:H214" si="100">G215</f>
        <v>2200000</v>
      </c>
      <c r="H214" s="15">
        <f t="shared" si="100"/>
        <v>2200000</v>
      </c>
    </row>
    <row r="215" spans="1:8" s="9" customFormat="1" ht="63" x14ac:dyDescent="0.2">
      <c r="A215" s="13" t="s">
        <v>233</v>
      </c>
      <c r="B215" s="14" t="s">
        <v>232</v>
      </c>
      <c r="C215" s="14" t="s">
        <v>62</v>
      </c>
      <c r="D215" s="14" t="s">
        <v>6</v>
      </c>
      <c r="E215" s="14" t="s">
        <v>146</v>
      </c>
      <c r="F215" s="15">
        <v>2200000</v>
      </c>
      <c r="G215" s="15">
        <v>2200000</v>
      </c>
      <c r="H215" s="15">
        <v>2200000</v>
      </c>
    </row>
    <row r="216" spans="1:8" s="9" customFormat="1" ht="47.25" x14ac:dyDescent="0.2">
      <c r="A216" s="13" t="s">
        <v>234</v>
      </c>
      <c r="B216" s="14" t="s">
        <v>235</v>
      </c>
      <c r="C216" s="14"/>
      <c r="D216" s="14"/>
      <c r="E216" s="14"/>
      <c r="F216" s="15">
        <f>F217</f>
        <v>252700</v>
      </c>
      <c r="G216" s="15">
        <f t="shared" ref="G216:H216" si="101">G217</f>
        <v>262800</v>
      </c>
      <c r="H216" s="15">
        <f t="shared" si="101"/>
        <v>273400</v>
      </c>
    </row>
    <row r="217" spans="1:8" s="9" customFormat="1" ht="63" x14ac:dyDescent="0.2">
      <c r="A217" s="13" t="s">
        <v>236</v>
      </c>
      <c r="B217" s="14" t="s">
        <v>235</v>
      </c>
      <c r="C217" s="14" t="s">
        <v>62</v>
      </c>
      <c r="D217" s="14" t="s">
        <v>6</v>
      </c>
      <c r="E217" s="14" t="s">
        <v>146</v>
      </c>
      <c r="F217" s="15">
        <v>252700</v>
      </c>
      <c r="G217" s="15">
        <v>262800</v>
      </c>
      <c r="H217" s="15">
        <v>273400</v>
      </c>
    </row>
    <row r="218" spans="1:8" s="9" customFormat="1" ht="15.75" x14ac:dyDescent="0.2">
      <c r="A218" s="13" t="s">
        <v>237</v>
      </c>
      <c r="B218" s="14" t="s">
        <v>238</v>
      </c>
      <c r="C218" s="14"/>
      <c r="D218" s="14"/>
      <c r="E218" s="14"/>
      <c r="F218" s="15">
        <f>F219</f>
        <v>385000</v>
      </c>
      <c r="G218" s="15">
        <f t="shared" ref="G218:H218" si="102">G219</f>
        <v>500000</v>
      </c>
      <c r="H218" s="15">
        <f t="shared" si="102"/>
        <v>600000</v>
      </c>
    </row>
    <row r="219" spans="1:8" s="9" customFormat="1" ht="31.5" x14ac:dyDescent="0.2">
      <c r="A219" s="13" t="s">
        <v>239</v>
      </c>
      <c r="B219" s="14" t="s">
        <v>238</v>
      </c>
      <c r="C219" s="14" t="s">
        <v>9</v>
      </c>
      <c r="D219" s="14" t="s">
        <v>6</v>
      </c>
      <c r="E219" s="14" t="s">
        <v>39</v>
      </c>
      <c r="F219" s="15">
        <v>385000</v>
      </c>
      <c r="G219" s="15">
        <v>500000</v>
      </c>
      <c r="H219" s="15">
        <v>600000</v>
      </c>
    </row>
    <row r="220" spans="1:8" s="9" customFormat="1" ht="31.5" x14ac:dyDescent="0.2">
      <c r="A220" s="13" t="s">
        <v>240</v>
      </c>
      <c r="B220" s="14" t="s">
        <v>241</v>
      </c>
      <c r="C220" s="14"/>
      <c r="D220" s="14"/>
      <c r="E220" s="14"/>
      <c r="F220" s="15">
        <f>F221+F222</f>
        <v>21026123.77</v>
      </c>
      <c r="G220" s="15">
        <f t="shared" ref="G220:H220" si="103">G221+G222</f>
        <v>20694846.899999999</v>
      </c>
      <c r="H220" s="15">
        <f t="shared" si="103"/>
        <v>20694846.899999999</v>
      </c>
    </row>
    <row r="221" spans="1:8" s="9" customFormat="1" ht="47.25" x14ac:dyDescent="0.2">
      <c r="A221" s="13" t="s">
        <v>242</v>
      </c>
      <c r="B221" s="14" t="s">
        <v>241</v>
      </c>
      <c r="C221" s="14" t="s">
        <v>62</v>
      </c>
      <c r="D221" s="14" t="s">
        <v>6</v>
      </c>
      <c r="E221" s="14" t="s">
        <v>39</v>
      </c>
      <c r="F221" s="15">
        <v>60000</v>
      </c>
      <c r="G221" s="15">
        <v>60000</v>
      </c>
      <c r="H221" s="15">
        <v>60000</v>
      </c>
    </row>
    <row r="222" spans="1:8" s="9" customFormat="1" ht="31.5" x14ac:dyDescent="0.2">
      <c r="A222" s="13" t="s">
        <v>243</v>
      </c>
      <c r="B222" s="14" t="s">
        <v>241</v>
      </c>
      <c r="C222" s="14" t="s">
        <v>9</v>
      </c>
      <c r="D222" s="14" t="s">
        <v>6</v>
      </c>
      <c r="E222" s="14" t="s">
        <v>39</v>
      </c>
      <c r="F222" s="15">
        <v>20966123.77</v>
      </c>
      <c r="G222" s="15">
        <v>20634846.899999999</v>
      </c>
      <c r="H222" s="15">
        <v>20634846.899999999</v>
      </c>
    </row>
    <row r="223" spans="1:8" s="9" customFormat="1" ht="15.75" x14ac:dyDescent="0.2">
      <c r="A223" s="16" t="s">
        <v>712</v>
      </c>
      <c r="B223" s="17" t="s">
        <v>755</v>
      </c>
      <c r="C223" s="14"/>
      <c r="D223" s="14"/>
      <c r="E223" s="14"/>
      <c r="F223" s="15">
        <f>F224+F226+F228+F230</f>
        <v>630000</v>
      </c>
      <c r="G223" s="15">
        <f t="shared" ref="G223:H223" si="104">G224+G226+G228+G230</f>
        <v>0</v>
      </c>
      <c r="H223" s="15">
        <f t="shared" si="104"/>
        <v>0</v>
      </c>
    </row>
    <row r="224" spans="1:8" s="9" customFormat="1" ht="15.75" x14ac:dyDescent="0.2">
      <c r="A224" s="13" t="s">
        <v>244</v>
      </c>
      <c r="B224" s="14" t="s">
        <v>245</v>
      </c>
      <c r="C224" s="14"/>
      <c r="D224" s="14"/>
      <c r="E224" s="14"/>
      <c r="F224" s="15">
        <f>F225</f>
        <v>135000</v>
      </c>
      <c r="G224" s="15">
        <f t="shared" ref="G224:H224" si="105">G225</f>
        <v>0</v>
      </c>
      <c r="H224" s="15">
        <f t="shared" si="105"/>
        <v>0</v>
      </c>
    </row>
    <row r="225" spans="1:8" s="9" customFormat="1" ht="31.5" x14ac:dyDescent="0.2">
      <c r="A225" s="13" t="s">
        <v>246</v>
      </c>
      <c r="B225" s="14" t="s">
        <v>245</v>
      </c>
      <c r="C225" s="14" t="s">
        <v>23</v>
      </c>
      <c r="D225" s="14" t="s">
        <v>6</v>
      </c>
      <c r="E225" s="14" t="s">
        <v>146</v>
      </c>
      <c r="F225" s="15">
        <v>135000</v>
      </c>
      <c r="G225" s="15">
        <v>0</v>
      </c>
      <c r="H225" s="15">
        <v>0</v>
      </c>
    </row>
    <row r="226" spans="1:8" s="9" customFormat="1" ht="15.75" x14ac:dyDescent="0.2">
      <c r="A226" s="13" t="s">
        <v>247</v>
      </c>
      <c r="B226" s="14" t="s">
        <v>248</v>
      </c>
      <c r="C226" s="14"/>
      <c r="D226" s="14"/>
      <c r="E226" s="14"/>
      <c r="F226" s="15">
        <f>F227</f>
        <v>270000</v>
      </c>
      <c r="G226" s="15">
        <f t="shared" ref="G226:H226" si="106">G227</f>
        <v>0</v>
      </c>
      <c r="H226" s="15">
        <f t="shared" si="106"/>
        <v>0</v>
      </c>
    </row>
    <row r="227" spans="1:8" s="9" customFormat="1" ht="31.5" x14ac:dyDescent="0.2">
      <c r="A227" s="13" t="s">
        <v>249</v>
      </c>
      <c r="B227" s="14" t="s">
        <v>248</v>
      </c>
      <c r="C227" s="14" t="s">
        <v>23</v>
      </c>
      <c r="D227" s="14" t="s">
        <v>6</v>
      </c>
      <c r="E227" s="14" t="s">
        <v>146</v>
      </c>
      <c r="F227" s="15">
        <v>270000</v>
      </c>
      <c r="G227" s="15">
        <v>0</v>
      </c>
      <c r="H227" s="15">
        <v>0</v>
      </c>
    </row>
    <row r="228" spans="1:8" s="9" customFormat="1" ht="15.75" x14ac:dyDescent="0.2">
      <c r="A228" s="13" t="s">
        <v>250</v>
      </c>
      <c r="B228" s="14" t="s">
        <v>251</v>
      </c>
      <c r="C228" s="14"/>
      <c r="D228" s="14"/>
      <c r="E228" s="14"/>
      <c r="F228" s="15">
        <f>F229</f>
        <v>75000</v>
      </c>
      <c r="G228" s="15">
        <f t="shared" ref="G228:H228" si="107">G229</f>
        <v>0</v>
      </c>
      <c r="H228" s="15">
        <f t="shared" si="107"/>
        <v>0</v>
      </c>
    </row>
    <row r="229" spans="1:8" s="9" customFormat="1" ht="31.5" x14ac:dyDescent="0.2">
      <c r="A229" s="13" t="s">
        <v>252</v>
      </c>
      <c r="B229" s="14" t="s">
        <v>251</v>
      </c>
      <c r="C229" s="14" t="s">
        <v>23</v>
      </c>
      <c r="D229" s="14" t="s">
        <v>6</v>
      </c>
      <c r="E229" s="14" t="s">
        <v>146</v>
      </c>
      <c r="F229" s="15">
        <v>75000</v>
      </c>
      <c r="G229" s="15">
        <v>0</v>
      </c>
      <c r="H229" s="15">
        <v>0</v>
      </c>
    </row>
    <row r="230" spans="1:8" s="9" customFormat="1" ht="15.75" x14ac:dyDescent="0.2">
      <c r="A230" s="13" t="s">
        <v>253</v>
      </c>
      <c r="B230" s="14" t="s">
        <v>254</v>
      </c>
      <c r="C230" s="14"/>
      <c r="D230" s="14"/>
      <c r="E230" s="14"/>
      <c r="F230" s="15">
        <f>F231</f>
        <v>150000</v>
      </c>
      <c r="G230" s="15">
        <f t="shared" ref="G230:H230" si="108">G231</f>
        <v>0</v>
      </c>
      <c r="H230" s="15">
        <f t="shared" si="108"/>
        <v>0</v>
      </c>
    </row>
    <row r="231" spans="1:8" s="9" customFormat="1" ht="31.5" x14ac:dyDescent="0.2">
      <c r="A231" s="13" t="s">
        <v>255</v>
      </c>
      <c r="B231" s="14" t="s">
        <v>254</v>
      </c>
      <c r="C231" s="14" t="s">
        <v>23</v>
      </c>
      <c r="D231" s="14" t="s">
        <v>6</v>
      </c>
      <c r="E231" s="14" t="s">
        <v>146</v>
      </c>
      <c r="F231" s="15">
        <v>150000</v>
      </c>
      <c r="G231" s="15">
        <v>0</v>
      </c>
      <c r="H231" s="15">
        <v>0</v>
      </c>
    </row>
    <row r="232" spans="1:8" s="9" customFormat="1" ht="31.5" x14ac:dyDescent="0.2">
      <c r="A232" s="16" t="s">
        <v>714</v>
      </c>
      <c r="B232" s="17" t="s">
        <v>756</v>
      </c>
      <c r="C232" s="14"/>
      <c r="D232" s="14"/>
      <c r="E232" s="14"/>
      <c r="F232" s="15">
        <f>F233</f>
        <v>43637328</v>
      </c>
      <c r="G232" s="15">
        <f t="shared" ref="G232:H232" si="109">G233</f>
        <v>44771448</v>
      </c>
      <c r="H232" s="15">
        <f t="shared" si="109"/>
        <v>45104388</v>
      </c>
    </row>
    <row r="233" spans="1:8" s="9" customFormat="1" ht="15.75" x14ac:dyDescent="0.2">
      <c r="A233" s="13" t="s">
        <v>256</v>
      </c>
      <c r="B233" s="14" t="s">
        <v>257</v>
      </c>
      <c r="C233" s="14"/>
      <c r="D233" s="14"/>
      <c r="E233" s="14"/>
      <c r="F233" s="15">
        <f>F234</f>
        <v>43637328</v>
      </c>
      <c r="G233" s="15">
        <f t="shared" ref="G233:H233" si="110">G234</f>
        <v>44771448</v>
      </c>
      <c r="H233" s="15">
        <f t="shared" si="110"/>
        <v>45104388</v>
      </c>
    </row>
    <row r="234" spans="1:8" s="9" customFormat="1" ht="31.5" x14ac:dyDescent="0.2">
      <c r="A234" s="13" t="s">
        <v>258</v>
      </c>
      <c r="B234" s="14" t="s">
        <v>257</v>
      </c>
      <c r="C234" s="14" t="s">
        <v>23</v>
      </c>
      <c r="D234" s="14" t="s">
        <v>6</v>
      </c>
      <c r="E234" s="14" t="s">
        <v>21</v>
      </c>
      <c r="F234" s="15">
        <v>43637328</v>
      </c>
      <c r="G234" s="15">
        <v>44771448</v>
      </c>
      <c r="H234" s="15">
        <v>45104388</v>
      </c>
    </row>
    <row r="235" spans="1:8" s="9" customFormat="1" ht="15.75" x14ac:dyDescent="0.2">
      <c r="A235" s="16" t="s">
        <v>758</v>
      </c>
      <c r="B235" s="17" t="s">
        <v>757</v>
      </c>
      <c r="C235" s="14"/>
      <c r="D235" s="14"/>
      <c r="E235" s="14"/>
      <c r="F235" s="15">
        <f>F236</f>
        <v>1010000</v>
      </c>
      <c r="G235" s="15">
        <f t="shared" ref="G235:H235" si="111">G236</f>
        <v>110500</v>
      </c>
      <c r="H235" s="15">
        <f t="shared" si="111"/>
        <v>110500</v>
      </c>
    </row>
    <row r="236" spans="1:8" s="9" customFormat="1" ht="31.5" x14ac:dyDescent="0.2">
      <c r="A236" s="13" t="s">
        <v>259</v>
      </c>
      <c r="B236" s="14" t="s">
        <v>260</v>
      </c>
      <c r="C236" s="14"/>
      <c r="D236" s="14"/>
      <c r="E236" s="14"/>
      <c r="F236" s="15">
        <f>F237</f>
        <v>1010000</v>
      </c>
      <c r="G236" s="15">
        <f t="shared" ref="G236:H236" si="112">G237</f>
        <v>110500</v>
      </c>
      <c r="H236" s="15">
        <f t="shared" si="112"/>
        <v>110500</v>
      </c>
    </row>
    <row r="237" spans="1:8" s="9" customFormat="1" ht="47.25" x14ac:dyDescent="0.2">
      <c r="A237" s="13" t="s">
        <v>261</v>
      </c>
      <c r="B237" s="14" t="s">
        <v>260</v>
      </c>
      <c r="C237" s="14" t="s">
        <v>23</v>
      </c>
      <c r="D237" s="14" t="s">
        <v>6</v>
      </c>
      <c r="E237" s="14" t="s">
        <v>146</v>
      </c>
      <c r="F237" s="15">
        <v>1010000</v>
      </c>
      <c r="G237" s="15">
        <v>110500</v>
      </c>
      <c r="H237" s="15">
        <v>110500</v>
      </c>
    </row>
    <row r="238" spans="1:8" s="9" customFormat="1" ht="15.75" x14ac:dyDescent="0.2">
      <c r="A238" s="16" t="s">
        <v>760</v>
      </c>
      <c r="B238" s="17" t="s">
        <v>759</v>
      </c>
      <c r="C238" s="14"/>
      <c r="D238" s="14"/>
      <c r="E238" s="14"/>
      <c r="F238" s="15">
        <f>F239+F241+F243</f>
        <v>193600</v>
      </c>
      <c r="G238" s="15">
        <f t="shared" ref="G238:H238" si="113">G239+G241+G243</f>
        <v>193600</v>
      </c>
      <c r="H238" s="15">
        <f t="shared" si="113"/>
        <v>193600</v>
      </c>
    </row>
    <row r="239" spans="1:8" s="9" customFormat="1" ht="15.75" x14ac:dyDescent="0.2">
      <c r="A239" s="13" t="s">
        <v>144</v>
      </c>
      <c r="B239" s="14" t="s">
        <v>262</v>
      </c>
      <c r="C239" s="14"/>
      <c r="D239" s="14"/>
      <c r="E239" s="14"/>
      <c r="F239" s="15">
        <f>F240</f>
        <v>3600</v>
      </c>
      <c r="G239" s="15">
        <f t="shared" ref="G239:H239" si="114">G240</f>
        <v>3600</v>
      </c>
      <c r="H239" s="15">
        <f t="shared" si="114"/>
        <v>3600</v>
      </c>
    </row>
    <row r="240" spans="1:8" s="9" customFormat="1" ht="15.75" x14ac:dyDescent="0.2">
      <c r="A240" s="13" t="s">
        <v>263</v>
      </c>
      <c r="B240" s="14" t="s">
        <v>262</v>
      </c>
      <c r="C240" s="14" t="s">
        <v>43</v>
      </c>
      <c r="D240" s="14" t="s">
        <v>6</v>
      </c>
      <c r="E240" s="14" t="s">
        <v>146</v>
      </c>
      <c r="F240" s="15">
        <v>3600</v>
      </c>
      <c r="G240" s="15">
        <v>3600</v>
      </c>
      <c r="H240" s="15">
        <v>3600</v>
      </c>
    </row>
    <row r="241" spans="1:8" s="9" customFormat="1" ht="31.5" x14ac:dyDescent="0.2">
      <c r="A241" s="13" t="s">
        <v>264</v>
      </c>
      <c r="B241" s="14" t="s">
        <v>265</v>
      </c>
      <c r="C241" s="14"/>
      <c r="D241" s="14"/>
      <c r="E241" s="14"/>
      <c r="F241" s="15">
        <f>F242</f>
        <v>150000</v>
      </c>
      <c r="G241" s="15">
        <f t="shared" ref="G241:H241" si="115">G242</f>
        <v>150000</v>
      </c>
      <c r="H241" s="15">
        <f t="shared" si="115"/>
        <v>150000</v>
      </c>
    </row>
    <row r="242" spans="1:8" s="9" customFormat="1" ht="47.25" x14ac:dyDescent="0.2">
      <c r="A242" s="13" t="s">
        <v>266</v>
      </c>
      <c r="B242" s="14" t="s">
        <v>265</v>
      </c>
      <c r="C242" s="14" t="s">
        <v>43</v>
      </c>
      <c r="D242" s="14" t="s">
        <v>6</v>
      </c>
      <c r="E242" s="14" t="s">
        <v>7</v>
      </c>
      <c r="F242" s="15">
        <v>150000</v>
      </c>
      <c r="G242" s="15">
        <v>150000</v>
      </c>
      <c r="H242" s="15">
        <v>150000</v>
      </c>
    </row>
    <row r="243" spans="1:8" s="9" customFormat="1" ht="15.75" x14ac:dyDescent="0.2">
      <c r="A243" s="13" t="s">
        <v>256</v>
      </c>
      <c r="B243" s="14" t="s">
        <v>267</v>
      </c>
      <c r="C243" s="14"/>
      <c r="D243" s="14"/>
      <c r="E243" s="14"/>
      <c r="F243" s="15">
        <f>F244</f>
        <v>40000</v>
      </c>
      <c r="G243" s="15">
        <f t="shared" ref="G243:H243" si="116">G244</f>
        <v>40000</v>
      </c>
      <c r="H243" s="15">
        <f t="shared" si="116"/>
        <v>40000</v>
      </c>
    </row>
    <row r="244" spans="1:8" s="9" customFormat="1" ht="31.5" x14ac:dyDescent="0.2">
      <c r="A244" s="13" t="s">
        <v>268</v>
      </c>
      <c r="B244" s="14" t="s">
        <v>267</v>
      </c>
      <c r="C244" s="14" t="s">
        <v>43</v>
      </c>
      <c r="D244" s="14" t="s">
        <v>6</v>
      </c>
      <c r="E244" s="14" t="s">
        <v>21</v>
      </c>
      <c r="F244" s="15">
        <v>40000</v>
      </c>
      <c r="G244" s="15">
        <v>40000</v>
      </c>
      <c r="H244" s="15">
        <v>40000</v>
      </c>
    </row>
    <row r="245" spans="1:8" s="9" customFormat="1" ht="15.75" x14ac:dyDescent="0.2">
      <c r="A245" s="16" t="s">
        <v>762</v>
      </c>
      <c r="B245" s="17" t="s">
        <v>761</v>
      </c>
      <c r="C245" s="14"/>
      <c r="D245" s="14"/>
      <c r="E245" s="14"/>
      <c r="F245" s="15">
        <f>F246+F248</f>
        <v>12886100</v>
      </c>
      <c r="G245" s="15">
        <f t="shared" ref="G245:H245" si="117">G246+G248</f>
        <v>12886100</v>
      </c>
      <c r="H245" s="15">
        <f t="shared" si="117"/>
        <v>12886100</v>
      </c>
    </row>
    <row r="246" spans="1:8" s="9" customFormat="1" ht="47.25" x14ac:dyDescent="0.2">
      <c r="A246" s="13" t="s">
        <v>269</v>
      </c>
      <c r="B246" s="14" t="s">
        <v>270</v>
      </c>
      <c r="C246" s="14"/>
      <c r="D246" s="14"/>
      <c r="E246" s="14"/>
      <c r="F246" s="15">
        <f>F247</f>
        <v>11566100</v>
      </c>
      <c r="G246" s="15">
        <f t="shared" ref="G246:H246" si="118">G247</f>
        <v>11566100</v>
      </c>
      <c r="H246" s="15">
        <f t="shared" si="118"/>
        <v>11566100</v>
      </c>
    </row>
    <row r="247" spans="1:8" s="9" customFormat="1" ht="63" x14ac:dyDescent="0.2">
      <c r="A247" s="13" t="s">
        <v>271</v>
      </c>
      <c r="B247" s="14" t="s">
        <v>270</v>
      </c>
      <c r="C247" s="14" t="s">
        <v>9</v>
      </c>
      <c r="D247" s="14" t="s">
        <v>6</v>
      </c>
      <c r="E247" s="14" t="s">
        <v>39</v>
      </c>
      <c r="F247" s="15">
        <v>11566100</v>
      </c>
      <c r="G247" s="15">
        <v>11566100</v>
      </c>
      <c r="H247" s="15">
        <v>11566100</v>
      </c>
    </row>
    <row r="248" spans="1:8" s="9" customFormat="1" ht="15.75" x14ac:dyDescent="0.2">
      <c r="A248" s="13" t="s">
        <v>237</v>
      </c>
      <c r="B248" s="14" t="s">
        <v>272</v>
      </c>
      <c r="C248" s="14"/>
      <c r="D248" s="14"/>
      <c r="E248" s="14"/>
      <c r="F248" s="15">
        <f>F249</f>
        <v>1320000</v>
      </c>
      <c r="G248" s="15">
        <f t="shared" ref="G248:H248" si="119">G249</f>
        <v>1320000</v>
      </c>
      <c r="H248" s="15">
        <f t="shared" si="119"/>
        <v>1320000</v>
      </c>
    </row>
    <row r="249" spans="1:8" s="9" customFormat="1" ht="31.5" x14ac:dyDescent="0.2">
      <c r="A249" s="13" t="s">
        <v>239</v>
      </c>
      <c r="B249" s="14" t="s">
        <v>272</v>
      </c>
      <c r="C249" s="14" t="s">
        <v>9</v>
      </c>
      <c r="D249" s="14" t="s">
        <v>6</v>
      </c>
      <c r="E249" s="14" t="s">
        <v>39</v>
      </c>
      <c r="F249" s="15">
        <v>1320000</v>
      </c>
      <c r="G249" s="15">
        <v>1320000</v>
      </c>
      <c r="H249" s="15">
        <v>1320000</v>
      </c>
    </row>
    <row r="250" spans="1:8" s="9" customFormat="1" ht="15.75" x14ac:dyDescent="0.2">
      <c r="A250" s="16" t="s">
        <v>764</v>
      </c>
      <c r="B250" s="17" t="s">
        <v>763</v>
      </c>
      <c r="C250" s="14"/>
      <c r="D250" s="14"/>
      <c r="E250" s="14"/>
      <c r="F250" s="15">
        <f>F251+F254</f>
        <v>66357982</v>
      </c>
      <c r="G250" s="15">
        <f t="shared" ref="G250:H250" si="120">G251+G254</f>
        <v>67424162</v>
      </c>
      <c r="H250" s="15">
        <f t="shared" si="120"/>
        <v>67968522</v>
      </c>
    </row>
    <row r="251" spans="1:8" s="9" customFormat="1" ht="31.5" x14ac:dyDescent="0.2">
      <c r="A251" s="13" t="s">
        <v>264</v>
      </c>
      <c r="B251" s="14" t="s">
        <v>273</v>
      </c>
      <c r="C251" s="14"/>
      <c r="D251" s="14"/>
      <c r="E251" s="14"/>
      <c r="F251" s="15">
        <f>F252+F253</f>
        <v>33751900</v>
      </c>
      <c r="G251" s="15">
        <f t="shared" ref="G251:H251" si="121">G252+G253</f>
        <v>34062000</v>
      </c>
      <c r="H251" s="15">
        <f t="shared" si="121"/>
        <v>34384400</v>
      </c>
    </row>
    <row r="252" spans="1:8" s="9" customFormat="1" ht="78.75" x14ac:dyDescent="0.2">
      <c r="A252" s="13" t="s">
        <v>274</v>
      </c>
      <c r="B252" s="14" t="s">
        <v>273</v>
      </c>
      <c r="C252" s="14" t="s">
        <v>18</v>
      </c>
      <c r="D252" s="14" t="s">
        <v>6</v>
      </c>
      <c r="E252" s="14" t="s">
        <v>7</v>
      </c>
      <c r="F252" s="15">
        <v>27046500</v>
      </c>
      <c r="G252" s="15">
        <v>27046500</v>
      </c>
      <c r="H252" s="15">
        <v>27046500</v>
      </c>
    </row>
    <row r="253" spans="1:8" s="9" customFormat="1" ht="47.25" x14ac:dyDescent="0.2">
      <c r="A253" s="13" t="s">
        <v>275</v>
      </c>
      <c r="B253" s="14" t="s">
        <v>273</v>
      </c>
      <c r="C253" s="14" t="s">
        <v>62</v>
      </c>
      <c r="D253" s="14" t="s">
        <v>6</v>
      </c>
      <c r="E253" s="14" t="s">
        <v>7</v>
      </c>
      <c r="F253" s="15">
        <v>6705400</v>
      </c>
      <c r="G253" s="15">
        <v>7015500</v>
      </c>
      <c r="H253" s="15">
        <v>7337900</v>
      </c>
    </row>
    <row r="254" spans="1:8" s="9" customFormat="1" ht="15.75" x14ac:dyDescent="0.2">
      <c r="A254" s="13" t="s">
        <v>256</v>
      </c>
      <c r="B254" s="14" t="s">
        <v>276</v>
      </c>
      <c r="C254" s="14"/>
      <c r="D254" s="14"/>
      <c r="E254" s="14"/>
      <c r="F254" s="15">
        <f>F255+F256</f>
        <v>32606082</v>
      </c>
      <c r="G254" s="15">
        <f t="shared" ref="G254:H254" si="122">G255+G256</f>
        <v>33362162</v>
      </c>
      <c r="H254" s="15">
        <f t="shared" si="122"/>
        <v>33584122</v>
      </c>
    </row>
    <row r="255" spans="1:8" s="9" customFormat="1" ht="47.25" x14ac:dyDescent="0.2">
      <c r="A255" s="13" t="s">
        <v>277</v>
      </c>
      <c r="B255" s="14" t="s">
        <v>276</v>
      </c>
      <c r="C255" s="14" t="s">
        <v>18</v>
      </c>
      <c r="D255" s="14" t="s">
        <v>6</v>
      </c>
      <c r="E255" s="14" t="s">
        <v>21</v>
      </c>
      <c r="F255" s="15">
        <v>27026672</v>
      </c>
      <c r="G255" s="15">
        <v>27026672</v>
      </c>
      <c r="H255" s="15">
        <v>27026672</v>
      </c>
    </row>
    <row r="256" spans="1:8" s="9" customFormat="1" ht="31.5" x14ac:dyDescent="0.2">
      <c r="A256" s="13" t="s">
        <v>278</v>
      </c>
      <c r="B256" s="14" t="s">
        <v>276</v>
      </c>
      <c r="C256" s="14" t="s">
        <v>62</v>
      </c>
      <c r="D256" s="14" t="s">
        <v>6</v>
      </c>
      <c r="E256" s="14" t="s">
        <v>21</v>
      </c>
      <c r="F256" s="15">
        <v>5579410</v>
      </c>
      <c r="G256" s="15">
        <v>6335490</v>
      </c>
      <c r="H256" s="15">
        <v>6557450</v>
      </c>
    </row>
    <row r="257" spans="1:8" s="9" customFormat="1" ht="15.75" x14ac:dyDescent="0.2">
      <c r="A257" s="16" t="s">
        <v>766</v>
      </c>
      <c r="B257" s="17" t="s">
        <v>765</v>
      </c>
      <c r="C257" s="14"/>
      <c r="D257" s="14"/>
      <c r="E257" s="14"/>
      <c r="F257" s="15">
        <f>F258+F260</f>
        <v>1194200</v>
      </c>
      <c r="G257" s="15">
        <f t="shared" ref="G257:H257" si="123">G258+G260</f>
        <v>1238400</v>
      </c>
      <c r="H257" s="15">
        <f t="shared" si="123"/>
        <v>1284300</v>
      </c>
    </row>
    <row r="258" spans="1:8" s="9" customFormat="1" ht="15.75" x14ac:dyDescent="0.2">
      <c r="A258" s="13" t="s">
        <v>163</v>
      </c>
      <c r="B258" s="14" t="s">
        <v>279</v>
      </c>
      <c r="C258" s="14"/>
      <c r="D258" s="14"/>
      <c r="E258" s="14"/>
      <c r="F258" s="15">
        <f>F259</f>
        <v>90000</v>
      </c>
      <c r="G258" s="15">
        <f t="shared" ref="G258:H258" si="124">G259</f>
        <v>90000</v>
      </c>
      <c r="H258" s="15">
        <f t="shared" si="124"/>
        <v>90000</v>
      </c>
    </row>
    <row r="259" spans="1:8" s="9" customFormat="1" ht="15.75" x14ac:dyDescent="0.2">
      <c r="A259" s="13" t="s">
        <v>166</v>
      </c>
      <c r="B259" s="14" t="s">
        <v>279</v>
      </c>
      <c r="C259" s="14" t="s">
        <v>9</v>
      </c>
      <c r="D259" s="14" t="s">
        <v>6</v>
      </c>
      <c r="E259" s="14" t="s">
        <v>7</v>
      </c>
      <c r="F259" s="15">
        <v>90000</v>
      </c>
      <c r="G259" s="15">
        <v>90000</v>
      </c>
      <c r="H259" s="15">
        <v>90000</v>
      </c>
    </row>
    <row r="260" spans="1:8" s="9" customFormat="1" ht="47.25" x14ac:dyDescent="0.2">
      <c r="A260" s="13" t="s">
        <v>280</v>
      </c>
      <c r="B260" s="14" t="s">
        <v>281</v>
      </c>
      <c r="C260" s="14"/>
      <c r="D260" s="14"/>
      <c r="E260" s="14"/>
      <c r="F260" s="15">
        <f>F261+F262</f>
        <v>1104200</v>
      </c>
      <c r="G260" s="15">
        <f t="shared" ref="G260:H260" si="125">G261+G262</f>
        <v>1148400</v>
      </c>
      <c r="H260" s="15">
        <f t="shared" si="125"/>
        <v>1194300</v>
      </c>
    </row>
    <row r="261" spans="1:8" s="9" customFormat="1" ht="63" x14ac:dyDescent="0.2">
      <c r="A261" s="13" t="s">
        <v>282</v>
      </c>
      <c r="B261" s="14" t="s">
        <v>281</v>
      </c>
      <c r="C261" s="14" t="s">
        <v>62</v>
      </c>
      <c r="D261" s="14" t="s">
        <v>6</v>
      </c>
      <c r="E261" s="14" t="s">
        <v>7</v>
      </c>
      <c r="F261" s="15">
        <v>16000</v>
      </c>
      <c r="G261" s="15">
        <v>16000</v>
      </c>
      <c r="H261" s="15">
        <v>16000</v>
      </c>
    </row>
    <row r="262" spans="1:8" s="9" customFormat="1" ht="47.25" x14ac:dyDescent="0.2">
      <c r="A262" s="13" t="s">
        <v>283</v>
      </c>
      <c r="B262" s="14" t="s">
        <v>281</v>
      </c>
      <c r="C262" s="14" t="s">
        <v>9</v>
      </c>
      <c r="D262" s="14" t="s">
        <v>6</v>
      </c>
      <c r="E262" s="14" t="s">
        <v>7</v>
      </c>
      <c r="F262" s="15">
        <v>1088200</v>
      </c>
      <c r="G262" s="15">
        <v>1132400</v>
      </c>
      <c r="H262" s="15">
        <v>1178300</v>
      </c>
    </row>
    <row r="263" spans="1:8" s="9" customFormat="1" ht="31.5" x14ac:dyDescent="0.2">
      <c r="A263" s="10" t="s">
        <v>284</v>
      </c>
      <c r="B263" s="11" t="s">
        <v>285</v>
      </c>
      <c r="C263" s="11"/>
      <c r="D263" s="11"/>
      <c r="E263" s="11"/>
      <c r="F263" s="12">
        <f>F264</f>
        <v>75000</v>
      </c>
      <c r="G263" s="12">
        <f t="shared" ref="G263:H263" si="126">G264</f>
        <v>0</v>
      </c>
      <c r="H263" s="12">
        <f t="shared" si="126"/>
        <v>0</v>
      </c>
    </row>
    <row r="264" spans="1:8" s="9" customFormat="1" ht="15.75" x14ac:dyDescent="0.2">
      <c r="A264" s="13" t="s">
        <v>712</v>
      </c>
      <c r="B264" s="14" t="s">
        <v>767</v>
      </c>
      <c r="C264" s="14"/>
      <c r="D264" s="14"/>
      <c r="E264" s="14"/>
      <c r="F264" s="15">
        <f>F265</f>
        <v>75000</v>
      </c>
      <c r="G264" s="15">
        <f t="shared" ref="G264:H264" si="127">G265</f>
        <v>0</v>
      </c>
      <c r="H264" s="15">
        <f t="shared" si="127"/>
        <v>0</v>
      </c>
    </row>
    <row r="265" spans="1:8" s="9" customFormat="1" ht="15.75" x14ac:dyDescent="0.2">
      <c r="A265" s="13" t="s">
        <v>286</v>
      </c>
      <c r="B265" s="14" t="s">
        <v>287</v>
      </c>
      <c r="C265" s="14"/>
      <c r="D265" s="14"/>
      <c r="E265" s="14"/>
      <c r="F265" s="15">
        <f>F266</f>
        <v>75000</v>
      </c>
      <c r="G265" s="15">
        <v>0</v>
      </c>
      <c r="H265" s="15">
        <v>0</v>
      </c>
    </row>
    <row r="266" spans="1:8" s="9" customFormat="1" ht="31.5" x14ac:dyDescent="0.2">
      <c r="A266" s="13" t="s">
        <v>288</v>
      </c>
      <c r="B266" s="14" t="s">
        <v>287</v>
      </c>
      <c r="C266" s="14" t="s">
        <v>62</v>
      </c>
      <c r="D266" s="14" t="s">
        <v>29</v>
      </c>
      <c r="E266" s="14" t="s">
        <v>50</v>
      </c>
      <c r="F266" s="15">
        <v>75000</v>
      </c>
      <c r="G266" s="15">
        <v>0</v>
      </c>
      <c r="H266" s="15">
        <v>0</v>
      </c>
    </row>
    <row r="267" spans="1:8" s="9" customFormat="1" ht="31.5" x14ac:dyDescent="0.2">
      <c r="A267" s="10" t="s">
        <v>289</v>
      </c>
      <c r="B267" s="11" t="s">
        <v>290</v>
      </c>
      <c r="C267" s="11"/>
      <c r="D267" s="11"/>
      <c r="E267" s="11"/>
      <c r="F267" s="12">
        <f>F268+F270+F272+F274+F276+F278+F289+F314</f>
        <v>187910471.59999999</v>
      </c>
      <c r="G267" s="12">
        <f t="shared" ref="G267:H267" si="128">G268+G270+G272+G274+G276+G278+G289+G314</f>
        <v>353684860</v>
      </c>
      <c r="H267" s="12">
        <f t="shared" si="128"/>
        <v>20866510</v>
      </c>
    </row>
    <row r="268" spans="1:8" s="9" customFormat="1" ht="31.5" x14ac:dyDescent="0.2">
      <c r="A268" s="13" t="s">
        <v>291</v>
      </c>
      <c r="B268" s="14" t="s">
        <v>292</v>
      </c>
      <c r="C268" s="14"/>
      <c r="D268" s="14"/>
      <c r="E268" s="14"/>
      <c r="F268" s="15">
        <f>F269</f>
        <v>62900</v>
      </c>
      <c r="G268" s="15">
        <f t="shared" ref="G268:H268" si="129">G269</f>
        <v>62900</v>
      </c>
      <c r="H268" s="15">
        <f t="shared" si="129"/>
        <v>62900</v>
      </c>
    </row>
    <row r="269" spans="1:8" s="9" customFormat="1" ht="31.5" x14ac:dyDescent="0.2">
      <c r="A269" s="13" t="s">
        <v>293</v>
      </c>
      <c r="B269" s="14" t="s">
        <v>292</v>
      </c>
      <c r="C269" s="14" t="s">
        <v>294</v>
      </c>
      <c r="D269" s="14" t="s">
        <v>44</v>
      </c>
      <c r="E269" s="14" t="s">
        <v>21</v>
      </c>
      <c r="F269" s="15">
        <v>62900</v>
      </c>
      <c r="G269" s="15">
        <v>62900</v>
      </c>
      <c r="H269" s="15">
        <v>62900</v>
      </c>
    </row>
    <row r="270" spans="1:8" s="9" customFormat="1" ht="31.5" x14ac:dyDescent="0.2">
      <c r="A270" s="13" t="s">
        <v>295</v>
      </c>
      <c r="B270" s="14" t="s">
        <v>296</v>
      </c>
      <c r="C270" s="14"/>
      <c r="D270" s="14"/>
      <c r="E270" s="14"/>
      <c r="F270" s="15">
        <f>F271</f>
        <v>2500</v>
      </c>
      <c r="G270" s="15">
        <f t="shared" ref="G270:H270" si="130">G271</f>
        <v>2500</v>
      </c>
      <c r="H270" s="15">
        <f t="shared" si="130"/>
        <v>2500</v>
      </c>
    </row>
    <row r="271" spans="1:8" s="9" customFormat="1" ht="31.5" x14ac:dyDescent="0.2">
      <c r="A271" s="13" t="s">
        <v>297</v>
      </c>
      <c r="B271" s="14" t="s">
        <v>296</v>
      </c>
      <c r="C271" s="14" t="s">
        <v>294</v>
      </c>
      <c r="D271" s="14" t="s">
        <v>44</v>
      </c>
      <c r="E271" s="14" t="s">
        <v>21</v>
      </c>
      <c r="F271" s="15">
        <v>2500</v>
      </c>
      <c r="G271" s="15">
        <v>2500</v>
      </c>
      <c r="H271" s="15">
        <v>2500</v>
      </c>
    </row>
    <row r="272" spans="1:8" s="9" customFormat="1" ht="31.5" x14ac:dyDescent="0.2">
      <c r="A272" s="13" t="s">
        <v>298</v>
      </c>
      <c r="B272" s="14" t="s">
        <v>299</v>
      </c>
      <c r="C272" s="14"/>
      <c r="D272" s="14"/>
      <c r="E272" s="14"/>
      <c r="F272" s="15">
        <f>F273</f>
        <v>80000</v>
      </c>
      <c r="G272" s="15">
        <f t="shared" ref="G272:H272" si="131">G273</f>
        <v>80000</v>
      </c>
      <c r="H272" s="15">
        <f t="shared" si="131"/>
        <v>80000</v>
      </c>
    </row>
    <row r="273" spans="1:8" s="9" customFormat="1" ht="31.5" x14ac:dyDescent="0.2">
      <c r="A273" s="13" t="s">
        <v>300</v>
      </c>
      <c r="B273" s="14" t="s">
        <v>299</v>
      </c>
      <c r="C273" s="14" t="s">
        <v>294</v>
      </c>
      <c r="D273" s="14" t="s">
        <v>44</v>
      </c>
      <c r="E273" s="14" t="s">
        <v>21</v>
      </c>
      <c r="F273" s="15">
        <v>80000</v>
      </c>
      <c r="G273" s="15">
        <v>80000</v>
      </c>
      <c r="H273" s="15">
        <v>80000</v>
      </c>
    </row>
    <row r="274" spans="1:8" s="9" customFormat="1" ht="31.5" x14ac:dyDescent="0.2">
      <c r="A274" s="13" t="s">
        <v>301</v>
      </c>
      <c r="B274" s="14" t="s">
        <v>302</v>
      </c>
      <c r="C274" s="14"/>
      <c r="D274" s="14"/>
      <c r="E274" s="14"/>
      <c r="F274" s="15">
        <f>F275</f>
        <v>58700</v>
      </c>
      <c r="G274" s="15">
        <f t="shared" ref="G274:H274" si="132">G275</f>
        <v>58700</v>
      </c>
      <c r="H274" s="15">
        <f t="shared" si="132"/>
        <v>58700</v>
      </c>
    </row>
    <row r="275" spans="1:8" s="9" customFormat="1" ht="31.5" x14ac:dyDescent="0.2">
      <c r="A275" s="13" t="s">
        <v>303</v>
      </c>
      <c r="B275" s="14" t="s">
        <v>302</v>
      </c>
      <c r="C275" s="14" t="s">
        <v>294</v>
      </c>
      <c r="D275" s="14" t="s">
        <v>44</v>
      </c>
      <c r="E275" s="14" t="s">
        <v>21</v>
      </c>
      <c r="F275" s="15">
        <v>58700</v>
      </c>
      <c r="G275" s="15">
        <v>58700</v>
      </c>
      <c r="H275" s="15">
        <v>58700</v>
      </c>
    </row>
    <row r="276" spans="1:8" s="9" customFormat="1" ht="47.25" x14ac:dyDescent="0.2">
      <c r="A276" s="13" t="s">
        <v>304</v>
      </c>
      <c r="B276" s="14" t="s">
        <v>305</v>
      </c>
      <c r="C276" s="14"/>
      <c r="D276" s="14"/>
      <c r="E276" s="14"/>
      <c r="F276" s="15">
        <f>F277</f>
        <v>58100</v>
      </c>
      <c r="G276" s="15">
        <f t="shared" ref="G276:H276" si="133">G277</f>
        <v>58100</v>
      </c>
      <c r="H276" s="15">
        <f t="shared" si="133"/>
        <v>58100</v>
      </c>
    </row>
    <row r="277" spans="1:8" s="9" customFormat="1" ht="63" x14ac:dyDescent="0.2">
      <c r="A277" s="13" t="s">
        <v>306</v>
      </c>
      <c r="B277" s="14" t="s">
        <v>305</v>
      </c>
      <c r="C277" s="14" t="s">
        <v>294</v>
      </c>
      <c r="D277" s="14" t="s">
        <v>44</v>
      </c>
      <c r="E277" s="14" t="s">
        <v>21</v>
      </c>
      <c r="F277" s="15">
        <v>58100</v>
      </c>
      <c r="G277" s="15">
        <v>58100</v>
      </c>
      <c r="H277" s="15">
        <v>58100</v>
      </c>
    </row>
    <row r="278" spans="1:8" s="9" customFormat="1" ht="15.75" x14ac:dyDescent="0.2">
      <c r="A278" s="16" t="s">
        <v>769</v>
      </c>
      <c r="B278" s="17" t="s">
        <v>768</v>
      </c>
      <c r="C278" s="14"/>
      <c r="D278" s="14"/>
      <c r="E278" s="14"/>
      <c r="F278" s="15">
        <f>F279+F281+F283+F285+F287</f>
        <v>4045080</v>
      </c>
      <c r="G278" s="15">
        <f t="shared" ref="G278:H278" si="134">G279+G281+G283+G285+G287</f>
        <v>4045080</v>
      </c>
      <c r="H278" s="15">
        <f t="shared" si="134"/>
        <v>4045080</v>
      </c>
    </row>
    <row r="279" spans="1:8" s="9" customFormat="1" ht="31.5" x14ac:dyDescent="0.2">
      <c r="A279" s="13" t="s">
        <v>291</v>
      </c>
      <c r="B279" s="14" t="s">
        <v>307</v>
      </c>
      <c r="C279" s="14"/>
      <c r="D279" s="14"/>
      <c r="E279" s="14"/>
      <c r="F279" s="15">
        <f>F280</f>
        <v>270600</v>
      </c>
      <c r="G279" s="15">
        <f t="shared" ref="G279:H279" si="135">G280</f>
        <v>270600</v>
      </c>
      <c r="H279" s="15">
        <f t="shared" si="135"/>
        <v>270600</v>
      </c>
    </row>
    <row r="280" spans="1:8" s="9" customFormat="1" ht="31.5" x14ac:dyDescent="0.2">
      <c r="A280" s="13" t="s">
        <v>293</v>
      </c>
      <c r="B280" s="14" t="s">
        <v>307</v>
      </c>
      <c r="C280" s="14" t="s">
        <v>294</v>
      </c>
      <c r="D280" s="14" t="s">
        <v>44</v>
      </c>
      <c r="E280" s="14" t="s">
        <v>21</v>
      </c>
      <c r="F280" s="15">
        <v>270600</v>
      </c>
      <c r="G280" s="15">
        <v>270600</v>
      </c>
      <c r="H280" s="15">
        <v>270600</v>
      </c>
    </row>
    <row r="281" spans="1:8" s="9" customFormat="1" ht="31.5" x14ac:dyDescent="0.2">
      <c r="A281" s="13" t="s">
        <v>295</v>
      </c>
      <c r="B281" s="14" t="s">
        <v>308</v>
      </c>
      <c r="C281" s="14"/>
      <c r="D281" s="14"/>
      <c r="E281" s="14"/>
      <c r="F281" s="15">
        <f>F282</f>
        <v>1555280</v>
      </c>
      <c r="G281" s="15">
        <f t="shared" ref="G281:H281" si="136">G282</f>
        <v>1555280</v>
      </c>
      <c r="H281" s="15">
        <f t="shared" si="136"/>
        <v>1555280</v>
      </c>
    </row>
    <row r="282" spans="1:8" s="9" customFormat="1" ht="31.5" x14ac:dyDescent="0.2">
      <c r="A282" s="13" t="s">
        <v>297</v>
      </c>
      <c r="B282" s="14" t="s">
        <v>308</v>
      </c>
      <c r="C282" s="14" t="s">
        <v>294</v>
      </c>
      <c r="D282" s="14" t="s">
        <v>44</v>
      </c>
      <c r="E282" s="14" t="s">
        <v>21</v>
      </c>
      <c r="F282" s="15">
        <v>1555280</v>
      </c>
      <c r="G282" s="15">
        <v>1555280</v>
      </c>
      <c r="H282" s="15">
        <v>1555280</v>
      </c>
    </row>
    <row r="283" spans="1:8" s="9" customFormat="1" ht="31.5" x14ac:dyDescent="0.2">
      <c r="A283" s="13" t="s">
        <v>298</v>
      </c>
      <c r="B283" s="14" t="s">
        <v>309</v>
      </c>
      <c r="C283" s="14"/>
      <c r="D283" s="14"/>
      <c r="E283" s="14"/>
      <c r="F283" s="15">
        <f>F284</f>
        <v>360800</v>
      </c>
      <c r="G283" s="15">
        <f t="shared" ref="G283:H283" si="137">G284</f>
        <v>360800</v>
      </c>
      <c r="H283" s="15">
        <f t="shared" si="137"/>
        <v>360800</v>
      </c>
    </row>
    <row r="284" spans="1:8" s="9" customFormat="1" ht="31.5" x14ac:dyDescent="0.2">
      <c r="A284" s="13" t="s">
        <v>300</v>
      </c>
      <c r="B284" s="14" t="s">
        <v>309</v>
      </c>
      <c r="C284" s="14" t="s">
        <v>294</v>
      </c>
      <c r="D284" s="14" t="s">
        <v>44</v>
      </c>
      <c r="E284" s="14" t="s">
        <v>21</v>
      </c>
      <c r="F284" s="15">
        <v>360800</v>
      </c>
      <c r="G284" s="15">
        <v>360800</v>
      </c>
      <c r="H284" s="15">
        <v>360800</v>
      </c>
    </row>
    <row r="285" spans="1:8" s="9" customFormat="1" ht="31.5" x14ac:dyDescent="0.2">
      <c r="A285" s="13" t="s">
        <v>301</v>
      </c>
      <c r="B285" s="14" t="s">
        <v>310</v>
      </c>
      <c r="C285" s="14"/>
      <c r="D285" s="14"/>
      <c r="E285" s="14"/>
      <c r="F285" s="15">
        <f>F286</f>
        <v>180400</v>
      </c>
      <c r="G285" s="15">
        <f t="shared" ref="G285:H285" si="138">G286</f>
        <v>180400</v>
      </c>
      <c r="H285" s="15">
        <f t="shared" si="138"/>
        <v>180400</v>
      </c>
    </row>
    <row r="286" spans="1:8" s="9" customFormat="1" ht="31.5" x14ac:dyDescent="0.2">
      <c r="A286" s="13" t="s">
        <v>303</v>
      </c>
      <c r="B286" s="14" t="s">
        <v>310</v>
      </c>
      <c r="C286" s="14" t="s">
        <v>294</v>
      </c>
      <c r="D286" s="14" t="s">
        <v>44</v>
      </c>
      <c r="E286" s="14" t="s">
        <v>21</v>
      </c>
      <c r="F286" s="15">
        <v>180400</v>
      </c>
      <c r="G286" s="15">
        <v>180400</v>
      </c>
      <c r="H286" s="15">
        <v>180400</v>
      </c>
    </row>
    <row r="287" spans="1:8" s="9" customFormat="1" ht="47.25" x14ac:dyDescent="0.2">
      <c r="A287" s="13" t="s">
        <v>304</v>
      </c>
      <c r="B287" s="14" t="s">
        <v>311</v>
      </c>
      <c r="C287" s="14"/>
      <c r="D287" s="14"/>
      <c r="E287" s="14"/>
      <c r="F287" s="15">
        <f>F288</f>
        <v>1678000</v>
      </c>
      <c r="G287" s="15">
        <f t="shared" ref="G287:H287" si="139">G288</f>
        <v>1678000</v>
      </c>
      <c r="H287" s="15">
        <f t="shared" si="139"/>
        <v>1678000</v>
      </c>
    </row>
    <row r="288" spans="1:8" s="9" customFormat="1" ht="63" x14ac:dyDescent="0.2">
      <c r="A288" s="13" t="s">
        <v>306</v>
      </c>
      <c r="B288" s="14" t="s">
        <v>311</v>
      </c>
      <c r="C288" s="14" t="s">
        <v>294</v>
      </c>
      <c r="D288" s="14" t="s">
        <v>44</v>
      </c>
      <c r="E288" s="14" t="s">
        <v>21</v>
      </c>
      <c r="F288" s="15">
        <v>1678000</v>
      </c>
      <c r="G288" s="15">
        <v>1678000</v>
      </c>
      <c r="H288" s="15">
        <v>1678000</v>
      </c>
    </row>
    <row r="289" spans="1:8" s="9" customFormat="1" ht="15.75" x14ac:dyDescent="0.2">
      <c r="A289" s="16" t="s">
        <v>712</v>
      </c>
      <c r="B289" s="17" t="s">
        <v>770</v>
      </c>
      <c r="C289" s="14"/>
      <c r="D289" s="14"/>
      <c r="E289" s="14"/>
      <c r="F289" s="15">
        <f>F290+F294+F298+F300+F302+F304+F306+F308+F310+F312</f>
        <v>30483191.600000001</v>
      </c>
      <c r="G289" s="15">
        <f t="shared" ref="G289:H289" si="140">G290+G294+G298+G300+G302+G304+G306+G308+G310+G312</f>
        <v>3950080</v>
      </c>
      <c r="H289" s="15">
        <f t="shared" si="140"/>
        <v>16559230</v>
      </c>
    </row>
    <row r="290" spans="1:8" s="9" customFormat="1" ht="15.75" x14ac:dyDescent="0.2">
      <c r="A290" s="13" t="s">
        <v>312</v>
      </c>
      <c r="B290" s="14" t="s">
        <v>313</v>
      </c>
      <c r="C290" s="14"/>
      <c r="D290" s="14"/>
      <c r="E290" s="14"/>
      <c r="F290" s="15">
        <f>F291+F292+F293</f>
        <v>1170000</v>
      </c>
      <c r="G290" s="15">
        <f t="shared" ref="G290:H290" si="141">G291+G292+G293</f>
        <v>0</v>
      </c>
      <c r="H290" s="15">
        <f t="shared" si="141"/>
        <v>0</v>
      </c>
    </row>
    <row r="291" spans="1:8" s="9" customFormat="1" ht="47.25" x14ac:dyDescent="0.2">
      <c r="A291" s="13" t="s">
        <v>314</v>
      </c>
      <c r="B291" s="14" t="s">
        <v>313</v>
      </c>
      <c r="C291" s="14" t="s">
        <v>18</v>
      </c>
      <c r="D291" s="14" t="s">
        <v>44</v>
      </c>
      <c r="E291" s="14" t="s">
        <v>21</v>
      </c>
      <c r="F291" s="15">
        <v>400000</v>
      </c>
      <c r="G291" s="15">
        <v>0</v>
      </c>
      <c r="H291" s="15">
        <v>0</v>
      </c>
    </row>
    <row r="292" spans="1:8" s="9" customFormat="1" ht="31.5" x14ac:dyDescent="0.2">
      <c r="A292" s="13" t="s">
        <v>315</v>
      </c>
      <c r="B292" s="14" t="s">
        <v>313</v>
      </c>
      <c r="C292" s="14" t="s">
        <v>62</v>
      </c>
      <c r="D292" s="14" t="s">
        <v>44</v>
      </c>
      <c r="E292" s="14" t="s">
        <v>21</v>
      </c>
      <c r="F292" s="15">
        <v>470000</v>
      </c>
      <c r="G292" s="15">
        <v>0</v>
      </c>
      <c r="H292" s="15">
        <v>0</v>
      </c>
    </row>
    <row r="293" spans="1:8" s="9" customFormat="1" ht="15.75" x14ac:dyDescent="0.2">
      <c r="A293" s="13" t="s">
        <v>316</v>
      </c>
      <c r="B293" s="14" t="s">
        <v>313</v>
      </c>
      <c r="C293" s="14" t="s">
        <v>9</v>
      </c>
      <c r="D293" s="14" t="s">
        <v>44</v>
      </c>
      <c r="E293" s="14" t="s">
        <v>21</v>
      </c>
      <c r="F293" s="15">
        <v>300000</v>
      </c>
      <c r="G293" s="15">
        <v>0</v>
      </c>
      <c r="H293" s="15">
        <v>0</v>
      </c>
    </row>
    <row r="294" spans="1:8" s="9" customFormat="1" ht="15.75" x14ac:dyDescent="0.2">
      <c r="A294" s="13" t="s">
        <v>317</v>
      </c>
      <c r="B294" s="14" t="s">
        <v>318</v>
      </c>
      <c r="C294" s="14"/>
      <c r="D294" s="14"/>
      <c r="E294" s="14"/>
      <c r="F294" s="15">
        <f>F295+F296+F297</f>
        <v>450000</v>
      </c>
      <c r="G294" s="15">
        <f t="shared" ref="G294:H294" si="142">G295+G296+G297</f>
        <v>0</v>
      </c>
      <c r="H294" s="15">
        <f t="shared" si="142"/>
        <v>0</v>
      </c>
    </row>
    <row r="295" spans="1:8" s="9" customFormat="1" ht="47.25" x14ac:dyDescent="0.2">
      <c r="A295" s="13" t="s">
        <v>319</v>
      </c>
      <c r="B295" s="14" t="s">
        <v>318</v>
      </c>
      <c r="C295" s="14" t="s">
        <v>18</v>
      </c>
      <c r="D295" s="14" t="s">
        <v>44</v>
      </c>
      <c r="E295" s="14" t="s">
        <v>21</v>
      </c>
      <c r="F295" s="15">
        <v>140000</v>
      </c>
      <c r="G295" s="15">
        <v>0</v>
      </c>
      <c r="H295" s="15">
        <v>0</v>
      </c>
    </row>
    <row r="296" spans="1:8" s="9" customFormat="1" ht="31.5" x14ac:dyDescent="0.2">
      <c r="A296" s="13" t="s">
        <v>320</v>
      </c>
      <c r="B296" s="14" t="s">
        <v>318</v>
      </c>
      <c r="C296" s="14" t="s">
        <v>62</v>
      </c>
      <c r="D296" s="14" t="s">
        <v>44</v>
      </c>
      <c r="E296" s="14" t="s">
        <v>21</v>
      </c>
      <c r="F296" s="15">
        <v>110000</v>
      </c>
      <c r="G296" s="15">
        <v>0</v>
      </c>
      <c r="H296" s="15">
        <v>0</v>
      </c>
    </row>
    <row r="297" spans="1:8" s="9" customFormat="1" ht="15.75" x14ac:dyDescent="0.2">
      <c r="A297" s="13" t="s">
        <v>321</v>
      </c>
      <c r="B297" s="14" t="s">
        <v>318</v>
      </c>
      <c r="C297" s="14" t="s">
        <v>9</v>
      </c>
      <c r="D297" s="14" t="s">
        <v>44</v>
      </c>
      <c r="E297" s="14" t="s">
        <v>21</v>
      </c>
      <c r="F297" s="15">
        <v>200000</v>
      </c>
      <c r="G297" s="15">
        <v>0</v>
      </c>
      <c r="H297" s="15">
        <v>0</v>
      </c>
    </row>
    <row r="298" spans="1:8" s="9" customFormat="1" ht="31.5" x14ac:dyDescent="0.2">
      <c r="A298" s="13" t="s">
        <v>322</v>
      </c>
      <c r="B298" s="14" t="s">
        <v>323</v>
      </c>
      <c r="C298" s="14"/>
      <c r="D298" s="14"/>
      <c r="E298" s="14"/>
      <c r="F298" s="15">
        <f>F299</f>
        <v>525111.6</v>
      </c>
      <c r="G298" s="15">
        <f t="shared" ref="G298:H298" si="143">G299</f>
        <v>0</v>
      </c>
      <c r="H298" s="15">
        <f t="shared" si="143"/>
        <v>0</v>
      </c>
    </row>
    <row r="299" spans="1:8" s="9" customFormat="1" ht="47.25" x14ac:dyDescent="0.2">
      <c r="A299" s="13" t="s">
        <v>324</v>
      </c>
      <c r="B299" s="14" t="s">
        <v>323</v>
      </c>
      <c r="C299" s="14" t="s">
        <v>62</v>
      </c>
      <c r="D299" s="14" t="s">
        <v>44</v>
      </c>
      <c r="E299" s="14" t="s">
        <v>21</v>
      </c>
      <c r="F299" s="15">
        <v>525111.6</v>
      </c>
      <c r="G299" s="15">
        <v>0</v>
      </c>
      <c r="H299" s="15">
        <v>0</v>
      </c>
    </row>
    <row r="300" spans="1:8" s="9" customFormat="1" ht="31.5" x14ac:dyDescent="0.2">
      <c r="A300" s="13" t="s">
        <v>291</v>
      </c>
      <c r="B300" s="14" t="s">
        <v>325</v>
      </c>
      <c r="C300" s="14"/>
      <c r="D300" s="14"/>
      <c r="E300" s="14"/>
      <c r="F300" s="15">
        <f>F301</f>
        <v>444700</v>
      </c>
      <c r="G300" s="15">
        <f t="shared" ref="G300:H300" si="144">G301</f>
        <v>444700</v>
      </c>
      <c r="H300" s="15">
        <f t="shared" si="144"/>
        <v>444700</v>
      </c>
    </row>
    <row r="301" spans="1:8" s="9" customFormat="1" ht="47.25" x14ac:dyDescent="0.2">
      <c r="A301" s="13" t="s">
        <v>326</v>
      </c>
      <c r="B301" s="14" t="s">
        <v>325</v>
      </c>
      <c r="C301" s="14" t="s">
        <v>62</v>
      </c>
      <c r="D301" s="14" t="s">
        <v>44</v>
      </c>
      <c r="E301" s="14" t="s">
        <v>21</v>
      </c>
      <c r="F301" s="15">
        <v>444700</v>
      </c>
      <c r="G301" s="15">
        <v>444700</v>
      </c>
      <c r="H301" s="15">
        <v>444700</v>
      </c>
    </row>
    <row r="302" spans="1:8" s="9" customFormat="1" ht="31.5" x14ac:dyDescent="0.2">
      <c r="A302" s="13" t="s">
        <v>295</v>
      </c>
      <c r="B302" s="14" t="s">
        <v>327</v>
      </c>
      <c r="C302" s="14"/>
      <c r="D302" s="14"/>
      <c r="E302" s="14"/>
      <c r="F302" s="15">
        <f>F303</f>
        <v>1557780</v>
      </c>
      <c r="G302" s="15">
        <f t="shared" ref="G302:H302" si="145">G303</f>
        <v>1557780</v>
      </c>
      <c r="H302" s="15">
        <f t="shared" si="145"/>
        <v>1557780</v>
      </c>
    </row>
    <row r="303" spans="1:8" s="9" customFormat="1" ht="31.5" x14ac:dyDescent="0.2">
      <c r="A303" s="13" t="s">
        <v>328</v>
      </c>
      <c r="B303" s="14" t="s">
        <v>327</v>
      </c>
      <c r="C303" s="14" t="s">
        <v>62</v>
      </c>
      <c r="D303" s="14" t="s">
        <v>44</v>
      </c>
      <c r="E303" s="14" t="s">
        <v>21</v>
      </c>
      <c r="F303" s="15">
        <v>1557780</v>
      </c>
      <c r="G303" s="15">
        <v>1557780</v>
      </c>
      <c r="H303" s="15">
        <v>1557780</v>
      </c>
    </row>
    <row r="304" spans="1:8" s="9" customFormat="1" ht="31.5" x14ac:dyDescent="0.2">
      <c r="A304" s="13" t="s">
        <v>298</v>
      </c>
      <c r="B304" s="14" t="s">
        <v>329</v>
      </c>
      <c r="C304" s="14"/>
      <c r="D304" s="14"/>
      <c r="E304" s="14"/>
      <c r="F304" s="15">
        <f>F305</f>
        <v>520800</v>
      </c>
      <c r="G304" s="15">
        <f t="shared" ref="G304:H304" si="146">G305</f>
        <v>520800</v>
      </c>
      <c r="H304" s="15">
        <f t="shared" si="146"/>
        <v>520800</v>
      </c>
    </row>
    <row r="305" spans="1:8" s="9" customFormat="1" ht="47.25" x14ac:dyDescent="0.2">
      <c r="A305" s="13" t="s">
        <v>330</v>
      </c>
      <c r="B305" s="14" t="s">
        <v>329</v>
      </c>
      <c r="C305" s="14" t="s">
        <v>62</v>
      </c>
      <c r="D305" s="14" t="s">
        <v>44</v>
      </c>
      <c r="E305" s="14" t="s">
        <v>21</v>
      </c>
      <c r="F305" s="15">
        <v>520800</v>
      </c>
      <c r="G305" s="15">
        <v>520800</v>
      </c>
      <c r="H305" s="15">
        <v>520800</v>
      </c>
    </row>
    <row r="306" spans="1:8" s="9" customFormat="1" ht="31.5" x14ac:dyDescent="0.2">
      <c r="A306" s="13" t="s">
        <v>331</v>
      </c>
      <c r="B306" s="14" t="s">
        <v>332</v>
      </c>
      <c r="C306" s="14"/>
      <c r="D306" s="14"/>
      <c r="E306" s="14"/>
      <c r="F306" s="15">
        <f>F307</f>
        <v>220400</v>
      </c>
      <c r="G306" s="15">
        <f t="shared" ref="G306:H306" si="147">G307</f>
        <v>220400</v>
      </c>
      <c r="H306" s="15">
        <f t="shared" si="147"/>
        <v>220400</v>
      </c>
    </row>
    <row r="307" spans="1:8" s="9" customFormat="1" ht="47.25" x14ac:dyDescent="0.2">
      <c r="A307" s="13" t="s">
        <v>333</v>
      </c>
      <c r="B307" s="14" t="s">
        <v>332</v>
      </c>
      <c r="C307" s="14" t="s">
        <v>62</v>
      </c>
      <c r="D307" s="14" t="s">
        <v>44</v>
      </c>
      <c r="E307" s="14" t="s">
        <v>21</v>
      </c>
      <c r="F307" s="15">
        <v>220400</v>
      </c>
      <c r="G307" s="15">
        <v>220400</v>
      </c>
      <c r="H307" s="15">
        <v>220400</v>
      </c>
    </row>
    <row r="308" spans="1:8" s="9" customFormat="1" ht="31.5" x14ac:dyDescent="0.2">
      <c r="A308" s="13" t="s">
        <v>301</v>
      </c>
      <c r="B308" s="14" t="s">
        <v>334</v>
      </c>
      <c r="C308" s="14"/>
      <c r="D308" s="14"/>
      <c r="E308" s="14"/>
      <c r="F308" s="15">
        <f>F309</f>
        <v>239100</v>
      </c>
      <c r="G308" s="15">
        <f t="shared" ref="G308:H308" si="148">G309</f>
        <v>239100</v>
      </c>
      <c r="H308" s="15">
        <f t="shared" si="148"/>
        <v>239100</v>
      </c>
    </row>
    <row r="309" spans="1:8" s="9" customFormat="1" ht="47.25" x14ac:dyDescent="0.2">
      <c r="A309" s="13" t="s">
        <v>335</v>
      </c>
      <c r="B309" s="14" t="s">
        <v>334</v>
      </c>
      <c r="C309" s="14" t="s">
        <v>62</v>
      </c>
      <c r="D309" s="14" t="s">
        <v>44</v>
      </c>
      <c r="E309" s="14" t="s">
        <v>21</v>
      </c>
      <c r="F309" s="15">
        <v>239100</v>
      </c>
      <c r="G309" s="15">
        <v>239100</v>
      </c>
      <c r="H309" s="15">
        <v>239100</v>
      </c>
    </row>
    <row r="310" spans="1:8" s="9" customFormat="1" ht="31.5" x14ac:dyDescent="0.2">
      <c r="A310" s="13" t="s">
        <v>336</v>
      </c>
      <c r="B310" s="14" t="s">
        <v>337</v>
      </c>
      <c r="C310" s="14"/>
      <c r="D310" s="14"/>
      <c r="E310" s="14"/>
      <c r="F310" s="15">
        <f>F311</f>
        <v>24388000</v>
      </c>
      <c r="G310" s="15">
        <f t="shared" ref="G310:H310" si="149">G311</f>
        <v>0</v>
      </c>
      <c r="H310" s="15">
        <f t="shared" si="149"/>
        <v>12609150</v>
      </c>
    </row>
    <row r="311" spans="1:8" s="9" customFormat="1" ht="47.25" x14ac:dyDescent="0.2">
      <c r="A311" s="13" t="s">
        <v>338</v>
      </c>
      <c r="B311" s="14" t="s">
        <v>337</v>
      </c>
      <c r="C311" s="14" t="s">
        <v>62</v>
      </c>
      <c r="D311" s="14" t="s">
        <v>44</v>
      </c>
      <c r="E311" s="14" t="s">
        <v>21</v>
      </c>
      <c r="F311" s="15">
        <v>24388000</v>
      </c>
      <c r="G311" s="15">
        <v>0</v>
      </c>
      <c r="H311" s="15">
        <v>12609150</v>
      </c>
    </row>
    <row r="312" spans="1:8" s="9" customFormat="1" ht="47.25" x14ac:dyDescent="0.2">
      <c r="A312" s="13" t="s">
        <v>339</v>
      </c>
      <c r="B312" s="14" t="s">
        <v>340</v>
      </c>
      <c r="C312" s="14"/>
      <c r="D312" s="14"/>
      <c r="E312" s="14"/>
      <c r="F312" s="15">
        <f>F313</f>
        <v>967300</v>
      </c>
      <c r="G312" s="15">
        <f t="shared" ref="G312:H312" si="150">G313</f>
        <v>967300</v>
      </c>
      <c r="H312" s="15">
        <f t="shared" si="150"/>
        <v>967300</v>
      </c>
    </row>
    <row r="313" spans="1:8" s="9" customFormat="1" ht="63" x14ac:dyDescent="0.2">
      <c r="A313" s="13" t="s">
        <v>341</v>
      </c>
      <c r="B313" s="14" t="s">
        <v>340</v>
      </c>
      <c r="C313" s="14" t="s">
        <v>62</v>
      </c>
      <c r="D313" s="14" t="s">
        <v>44</v>
      </c>
      <c r="E313" s="14" t="s">
        <v>21</v>
      </c>
      <c r="F313" s="15">
        <v>967300</v>
      </c>
      <c r="G313" s="15">
        <v>967300</v>
      </c>
      <c r="H313" s="15">
        <v>967300</v>
      </c>
    </row>
    <row r="314" spans="1:8" s="9" customFormat="1" ht="15.75" x14ac:dyDescent="0.2">
      <c r="A314" s="16" t="s">
        <v>772</v>
      </c>
      <c r="B314" s="17" t="s">
        <v>771</v>
      </c>
      <c r="C314" s="14"/>
      <c r="D314" s="14"/>
      <c r="E314" s="14"/>
      <c r="F314" s="15">
        <f>F315+F317</f>
        <v>153120000</v>
      </c>
      <c r="G314" s="15">
        <f t="shared" ref="G314:H314" si="151">G315+G317</f>
        <v>345427500</v>
      </c>
      <c r="H314" s="15">
        <f t="shared" si="151"/>
        <v>0</v>
      </c>
    </row>
    <row r="315" spans="1:8" s="9" customFormat="1" ht="15.75" x14ac:dyDescent="0.2">
      <c r="A315" s="13" t="s">
        <v>342</v>
      </c>
      <c r="B315" s="14" t="s">
        <v>343</v>
      </c>
      <c r="C315" s="14"/>
      <c r="D315" s="14"/>
      <c r="E315" s="14"/>
      <c r="F315" s="15">
        <f>F316</f>
        <v>150000000</v>
      </c>
      <c r="G315" s="15">
        <f t="shared" ref="G315:H315" si="152">G316</f>
        <v>326700000</v>
      </c>
      <c r="H315" s="15">
        <f t="shared" si="152"/>
        <v>0</v>
      </c>
    </row>
    <row r="316" spans="1:8" s="9" customFormat="1" ht="31.5" x14ac:dyDescent="0.2">
      <c r="A316" s="13" t="s">
        <v>345</v>
      </c>
      <c r="B316" s="14" t="s">
        <v>343</v>
      </c>
      <c r="C316" s="14" t="s">
        <v>182</v>
      </c>
      <c r="D316" s="14" t="s">
        <v>44</v>
      </c>
      <c r="E316" s="14" t="s">
        <v>344</v>
      </c>
      <c r="F316" s="15">
        <v>150000000</v>
      </c>
      <c r="G316" s="15">
        <v>326700000</v>
      </c>
      <c r="H316" s="15">
        <v>0</v>
      </c>
    </row>
    <row r="317" spans="1:8" s="9" customFormat="1" ht="15.75" x14ac:dyDescent="0.2">
      <c r="A317" s="13" t="s">
        <v>346</v>
      </c>
      <c r="B317" s="14" t="s">
        <v>347</v>
      </c>
      <c r="C317" s="14"/>
      <c r="D317" s="14"/>
      <c r="E317" s="14"/>
      <c r="F317" s="15">
        <f>F318</f>
        <v>3120000</v>
      </c>
      <c r="G317" s="15">
        <f t="shared" ref="G317:H317" si="153">G318</f>
        <v>18727500</v>
      </c>
      <c r="H317" s="15">
        <f t="shared" si="153"/>
        <v>0</v>
      </c>
    </row>
    <row r="318" spans="1:8" s="9" customFormat="1" ht="31.5" x14ac:dyDescent="0.2">
      <c r="A318" s="13" t="s">
        <v>348</v>
      </c>
      <c r="B318" s="14" t="s">
        <v>347</v>
      </c>
      <c r="C318" s="14" t="s">
        <v>182</v>
      </c>
      <c r="D318" s="14" t="s">
        <v>44</v>
      </c>
      <c r="E318" s="14" t="s">
        <v>344</v>
      </c>
      <c r="F318" s="15">
        <v>3120000</v>
      </c>
      <c r="G318" s="15">
        <v>18727500</v>
      </c>
      <c r="H318" s="15">
        <v>0</v>
      </c>
    </row>
    <row r="319" spans="1:8" s="9" customFormat="1" ht="31.5" x14ac:dyDescent="0.2">
      <c r="A319" s="10" t="s">
        <v>349</v>
      </c>
      <c r="B319" s="11" t="s">
        <v>350</v>
      </c>
      <c r="C319" s="11"/>
      <c r="D319" s="11"/>
      <c r="E319" s="11"/>
      <c r="F319" s="12">
        <f>F320</f>
        <v>150000</v>
      </c>
      <c r="G319" s="12">
        <f t="shared" ref="G319:H319" si="154">G320</f>
        <v>0</v>
      </c>
      <c r="H319" s="12">
        <f t="shared" si="154"/>
        <v>0</v>
      </c>
    </row>
    <row r="320" spans="1:8" s="9" customFormat="1" ht="15.75" x14ac:dyDescent="0.2">
      <c r="A320" s="16" t="s">
        <v>712</v>
      </c>
      <c r="B320" s="17" t="s">
        <v>773</v>
      </c>
      <c r="C320" s="14"/>
      <c r="D320" s="14"/>
      <c r="E320" s="14"/>
      <c r="F320" s="15">
        <f>F321</f>
        <v>150000</v>
      </c>
      <c r="G320" s="15">
        <f t="shared" ref="G320:H320" si="155">G321</f>
        <v>0</v>
      </c>
      <c r="H320" s="15">
        <f t="shared" si="155"/>
        <v>0</v>
      </c>
    </row>
    <row r="321" spans="1:8" s="9" customFormat="1" ht="15.75" x14ac:dyDescent="0.2">
      <c r="A321" s="13" t="s">
        <v>144</v>
      </c>
      <c r="B321" s="14" t="s">
        <v>351</v>
      </c>
      <c r="C321" s="14"/>
      <c r="D321" s="14"/>
      <c r="E321" s="14"/>
      <c r="F321" s="15">
        <f>F322</f>
        <v>150000</v>
      </c>
      <c r="G321" s="15">
        <f t="shared" ref="G321:H321" si="156">G322</f>
        <v>0</v>
      </c>
      <c r="H321" s="15">
        <f t="shared" si="156"/>
        <v>0</v>
      </c>
    </row>
    <row r="322" spans="1:8" s="9" customFormat="1" ht="47.25" x14ac:dyDescent="0.2">
      <c r="A322" s="13" t="s">
        <v>147</v>
      </c>
      <c r="B322" s="14" t="s">
        <v>351</v>
      </c>
      <c r="C322" s="14" t="s">
        <v>18</v>
      </c>
      <c r="D322" s="14" t="s">
        <v>29</v>
      </c>
      <c r="E322" s="14" t="s">
        <v>50</v>
      </c>
      <c r="F322" s="15">
        <v>150000</v>
      </c>
      <c r="G322" s="15">
        <v>0</v>
      </c>
      <c r="H322" s="15">
        <v>0</v>
      </c>
    </row>
    <row r="323" spans="1:8" s="9" customFormat="1" ht="31.5" x14ac:dyDescent="0.2">
      <c r="A323" s="10" t="s">
        <v>352</v>
      </c>
      <c r="B323" s="11" t="s">
        <v>353</v>
      </c>
      <c r="C323" s="11"/>
      <c r="D323" s="11"/>
      <c r="E323" s="11"/>
      <c r="F323" s="12">
        <f>F324</f>
        <v>607100</v>
      </c>
      <c r="G323" s="12">
        <f t="shared" ref="G323:H323" si="157">G324</f>
        <v>0</v>
      </c>
      <c r="H323" s="12">
        <f t="shared" si="157"/>
        <v>0</v>
      </c>
    </row>
    <row r="324" spans="1:8" s="9" customFormat="1" ht="15.75" x14ac:dyDescent="0.2">
      <c r="A324" s="16" t="s">
        <v>712</v>
      </c>
      <c r="B324" s="17" t="s">
        <v>774</v>
      </c>
      <c r="C324" s="14"/>
      <c r="D324" s="14"/>
      <c r="E324" s="14"/>
      <c r="F324" s="15">
        <f>F325</f>
        <v>607100</v>
      </c>
      <c r="G324" s="15">
        <f t="shared" ref="G324:H324" si="158">G325</f>
        <v>0</v>
      </c>
      <c r="H324" s="15">
        <f t="shared" si="158"/>
        <v>0</v>
      </c>
    </row>
    <row r="325" spans="1:8" s="9" customFormat="1" ht="15.75" x14ac:dyDescent="0.2">
      <c r="A325" s="13" t="s">
        <v>354</v>
      </c>
      <c r="B325" s="14" t="s">
        <v>355</v>
      </c>
      <c r="C325" s="14"/>
      <c r="D325" s="14"/>
      <c r="E325" s="14"/>
      <c r="F325" s="15">
        <f>F326</f>
        <v>607100</v>
      </c>
      <c r="G325" s="15">
        <f t="shared" ref="G325:H325" si="159">G326</f>
        <v>0</v>
      </c>
      <c r="H325" s="15">
        <f t="shared" si="159"/>
        <v>0</v>
      </c>
    </row>
    <row r="326" spans="1:8" s="9" customFormat="1" ht="31.5" x14ac:dyDescent="0.2">
      <c r="A326" s="13" t="s">
        <v>356</v>
      </c>
      <c r="B326" s="14" t="s">
        <v>355</v>
      </c>
      <c r="C326" s="14" t="s">
        <v>62</v>
      </c>
      <c r="D326" s="14" t="s">
        <v>7</v>
      </c>
      <c r="E326" s="14" t="s">
        <v>47</v>
      </c>
      <c r="F326" s="15">
        <v>607100</v>
      </c>
      <c r="G326" s="15">
        <v>0</v>
      </c>
      <c r="H326" s="15">
        <v>0</v>
      </c>
    </row>
    <row r="327" spans="1:8" s="9" customFormat="1" ht="31.5" x14ac:dyDescent="0.2">
      <c r="A327" s="10" t="s">
        <v>357</v>
      </c>
      <c r="B327" s="11" t="s">
        <v>358</v>
      </c>
      <c r="C327" s="11"/>
      <c r="D327" s="11"/>
      <c r="E327" s="11"/>
      <c r="F327" s="12">
        <f>F328+F331+F338+F341</f>
        <v>11660290</v>
      </c>
      <c r="G327" s="12">
        <f t="shared" ref="G327:H327" si="160">G328+G331+G338+G341</f>
        <v>8660571</v>
      </c>
      <c r="H327" s="12">
        <f t="shared" si="160"/>
        <v>8849245.1999999993</v>
      </c>
    </row>
    <row r="328" spans="1:8" s="9" customFormat="1" ht="15.75" x14ac:dyDescent="0.2">
      <c r="A328" s="13" t="s">
        <v>144</v>
      </c>
      <c r="B328" s="14" t="s">
        <v>359</v>
      </c>
      <c r="C328" s="14"/>
      <c r="D328" s="14"/>
      <c r="E328" s="14"/>
      <c r="F328" s="15">
        <f>F329+F330</f>
        <v>8361070</v>
      </c>
      <c r="G328" s="15">
        <f t="shared" ref="G328:H328" si="161">G329+G330</f>
        <v>8574771</v>
      </c>
      <c r="H328" s="15">
        <f t="shared" si="161"/>
        <v>8763445.1999999993</v>
      </c>
    </row>
    <row r="329" spans="1:8" s="9" customFormat="1" ht="47.25" x14ac:dyDescent="0.2">
      <c r="A329" s="13" t="s">
        <v>147</v>
      </c>
      <c r="B329" s="14" t="s">
        <v>359</v>
      </c>
      <c r="C329" s="14" t="s">
        <v>18</v>
      </c>
      <c r="D329" s="14" t="s">
        <v>29</v>
      </c>
      <c r="E329" s="14" t="s">
        <v>50</v>
      </c>
      <c r="F329" s="15">
        <v>7334400</v>
      </c>
      <c r="G329" s="15">
        <v>7334400</v>
      </c>
      <c r="H329" s="15">
        <v>7334400</v>
      </c>
    </row>
    <row r="330" spans="1:8" s="9" customFormat="1" ht="31.5" x14ac:dyDescent="0.2">
      <c r="A330" s="13" t="s">
        <v>360</v>
      </c>
      <c r="B330" s="14" t="s">
        <v>359</v>
      </c>
      <c r="C330" s="14" t="s">
        <v>62</v>
      </c>
      <c r="D330" s="14" t="s">
        <v>29</v>
      </c>
      <c r="E330" s="14" t="s">
        <v>50</v>
      </c>
      <c r="F330" s="15">
        <v>1026670</v>
      </c>
      <c r="G330" s="15">
        <v>1240371</v>
      </c>
      <c r="H330" s="15">
        <v>1429045.2</v>
      </c>
    </row>
    <row r="331" spans="1:8" s="9" customFormat="1" ht="15.75" x14ac:dyDescent="0.2">
      <c r="A331" s="16" t="s">
        <v>776</v>
      </c>
      <c r="B331" s="17" t="s">
        <v>775</v>
      </c>
      <c r="C331" s="14"/>
      <c r="D331" s="14"/>
      <c r="E331" s="14"/>
      <c r="F331" s="15">
        <f>F332+F334+F336</f>
        <v>2866720</v>
      </c>
      <c r="G331" s="15">
        <f t="shared" ref="G331:H331" si="162">G332+G334+G336</f>
        <v>0</v>
      </c>
      <c r="H331" s="15">
        <f t="shared" si="162"/>
        <v>0</v>
      </c>
    </row>
    <row r="332" spans="1:8" s="9" customFormat="1" ht="31.5" x14ac:dyDescent="0.2">
      <c r="A332" s="13" t="s">
        <v>361</v>
      </c>
      <c r="B332" s="14" t="s">
        <v>362</v>
      </c>
      <c r="C332" s="14"/>
      <c r="D332" s="14"/>
      <c r="E332" s="14"/>
      <c r="F332" s="15">
        <f>F333</f>
        <v>200000</v>
      </c>
      <c r="G332" s="15">
        <f t="shared" ref="G332:H332" si="163">G333</f>
        <v>0</v>
      </c>
      <c r="H332" s="15">
        <f t="shared" si="163"/>
        <v>0</v>
      </c>
    </row>
    <row r="333" spans="1:8" s="9" customFormat="1" ht="31.5" x14ac:dyDescent="0.2">
      <c r="A333" s="13" t="s">
        <v>363</v>
      </c>
      <c r="B333" s="14" t="s">
        <v>362</v>
      </c>
      <c r="C333" s="14" t="s">
        <v>62</v>
      </c>
      <c r="D333" s="14" t="s">
        <v>29</v>
      </c>
      <c r="E333" s="14" t="s">
        <v>50</v>
      </c>
      <c r="F333" s="15">
        <v>200000</v>
      </c>
      <c r="G333" s="15">
        <v>0</v>
      </c>
      <c r="H333" s="15">
        <v>0</v>
      </c>
    </row>
    <row r="334" spans="1:8" s="9" customFormat="1" ht="15.75" x14ac:dyDescent="0.2">
      <c r="A334" s="13" t="s">
        <v>364</v>
      </c>
      <c r="B334" s="14" t="s">
        <v>365</v>
      </c>
      <c r="C334" s="14"/>
      <c r="D334" s="14"/>
      <c r="E334" s="14"/>
      <c r="F334" s="15">
        <f>F335</f>
        <v>2176720</v>
      </c>
      <c r="G334" s="15">
        <f t="shared" ref="G334:H334" si="164">G335</f>
        <v>0</v>
      </c>
      <c r="H334" s="15">
        <f t="shared" si="164"/>
        <v>0</v>
      </c>
    </row>
    <row r="335" spans="1:8" s="9" customFormat="1" ht="31.5" x14ac:dyDescent="0.2">
      <c r="A335" s="13" t="s">
        <v>366</v>
      </c>
      <c r="B335" s="14" t="s">
        <v>365</v>
      </c>
      <c r="C335" s="14" t="s">
        <v>62</v>
      </c>
      <c r="D335" s="14" t="s">
        <v>29</v>
      </c>
      <c r="E335" s="14" t="s">
        <v>50</v>
      </c>
      <c r="F335" s="15">
        <v>2176720</v>
      </c>
      <c r="G335" s="15">
        <v>0</v>
      </c>
      <c r="H335" s="15">
        <v>0</v>
      </c>
    </row>
    <row r="336" spans="1:8" s="9" customFormat="1" ht="15.75" x14ac:dyDescent="0.2">
      <c r="A336" s="13" t="s">
        <v>367</v>
      </c>
      <c r="B336" s="14" t="s">
        <v>368</v>
      </c>
      <c r="C336" s="14"/>
      <c r="D336" s="14"/>
      <c r="E336" s="14"/>
      <c r="F336" s="15">
        <f>F337</f>
        <v>490000</v>
      </c>
      <c r="G336" s="15">
        <f t="shared" ref="G336:H336" si="165">G337</f>
        <v>0</v>
      </c>
      <c r="H336" s="15">
        <f t="shared" si="165"/>
        <v>0</v>
      </c>
    </row>
    <row r="337" spans="1:8" s="9" customFormat="1" ht="31.5" x14ac:dyDescent="0.2">
      <c r="A337" s="13" t="s">
        <v>369</v>
      </c>
      <c r="B337" s="14" t="s">
        <v>368</v>
      </c>
      <c r="C337" s="14" t="s">
        <v>62</v>
      </c>
      <c r="D337" s="14" t="s">
        <v>7</v>
      </c>
      <c r="E337" s="14" t="s">
        <v>47</v>
      </c>
      <c r="F337" s="15">
        <v>490000</v>
      </c>
      <c r="G337" s="15">
        <v>0</v>
      </c>
      <c r="H337" s="15">
        <v>0</v>
      </c>
    </row>
    <row r="338" spans="1:8" s="9" customFormat="1" ht="15.75" x14ac:dyDescent="0.2">
      <c r="A338" s="16" t="s">
        <v>778</v>
      </c>
      <c r="B338" s="17" t="s">
        <v>777</v>
      </c>
      <c r="C338" s="14"/>
      <c r="D338" s="14"/>
      <c r="E338" s="14"/>
      <c r="F338" s="15">
        <f>F339</f>
        <v>85800</v>
      </c>
      <c r="G338" s="15">
        <f t="shared" ref="G338:H338" si="166">G339</f>
        <v>85800</v>
      </c>
      <c r="H338" s="15">
        <f t="shared" si="166"/>
        <v>85800</v>
      </c>
    </row>
    <row r="339" spans="1:8" s="9" customFormat="1" ht="15.75" x14ac:dyDescent="0.2">
      <c r="A339" s="13" t="s">
        <v>144</v>
      </c>
      <c r="B339" s="14" t="s">
        <v>370</v>
      </c>
      <c r="C339" s="14"/>
      <c r="D339" s="14"/>
      <c r="E339" s="14"/>
      <c r="F339" s="15">
        <f>F340</f>
        <v>85800</v>
      </c>
      <c r="G339" s="15">
        <f t="shared" ref="G339:H339" si="167">G340</f>
        <v>85800</v>
      </c>
      <c r="H339" s="15">
        <f t="shared" si="167"/>
        <v>85800</v>
      </c>
    </row>
    <row r="340" spans="1:8" s="9" customFormat="1" ht="15.75" x14ac:dyDescent="0.2">
      <c r="A340" s="13" t="s">
        <v>263</v>
      </c>
      <c r="B340" s="14" t="s">
        <v>370</v>
      </c>
      <c r="C340" s="14" t="s">
        <v>43</v>
      </c>
      <c r="D340" s="14" t="s">
        <v>29</v>
      </c>
      <c r="E340" s="14" t="s">
        <v>50</v>
      </c>
      <c r="F340" s="15">
        <v>85800</v>
      </c>
      <c r="G340" s="15">
        <v>85800</v>
      </c>
      <c r="H340" s="15">
        <v>85800</v>
      </c>
    </row>
    <row r="341" spans="1:8" s="9" customFormat="1" ht="47.25" x14ac:dyDescent="0.2">
      <c r="A341" s="16" t="s">
        <v>781</v>
      </c>
      <c r="B341" s="17" t="s">
        <v>780</v>
      </c>
      <c r="C341" s="14"/>
      <c r="D341" s="14"/>
      <c r="E341" s="14"/>
      <c r="F341" s="15">
        <f>F342</f>
        <v>346700</v>
      </c>
      <c r="G341" s="15">
        <f t="shared" ref="G341:H341" si="168">G342</f>
        <v>0</v>
      </c>
      <c r="H341" s="15">
        <f t="shared" si="168"/>
        <v>0</v>
      </c>
    </row>
    <row r="342" spans="1:8" s="9" customFormat="1" ht="15.75" x14ac:dyDescent="0.2">
      <c r="A342" s="16" t="s">
        <v>776</v>
      </c>
      <c r="B342" s="17" t="s">
        <v>779</v>
      </c>
      <c r="C342" s="14"/>
      <c r="D342" s="14"/>
      <c r="E342" s="14"/>
      <c r="F342" s="15">
        <f>F343+F345</f>
        <v>346700</v>
      </c>
      <c r="G342" s="15">
        <f t="shared" ref="G342:H342" si="169">G343+G345</f>
        <v>0</v>
      </c>
      <c r="H342" s="15">
        <f t="shared" si="169"/>
        <v>0</v>
      </c>
    </row>
    <row r="343" spans="1:8" s="9" customFormat="1" ht="31.5" x14ac:dyDescent="0.2">
      <c r="A343" s="13" t="s">
        <v>371</v>
      </c>
      <c r="B343" s="14" t="s">
        <v>372</v>
      </c>
      <c r="C343" s="14"/>
      <c r="D343" s="14"/>
      <c r="E343" s="14"/>
      <c r="F343" s="15">
        <f>F344</f>
        <v>312000</v>
      </c>
      <c r="G343" s="15">
        <f t="shared" ref="G343:H343" si="170">G344</f>
        <v>0</v>
      </c>
      <c r="H343" s="15">
        <f t="shared" si="170"/>
        <v>0</v>
      </c>
    </row>
    <row r="344" spans="1:8" s="9" customFormat="1" ht="31.5" x14ac:dyDescent="0.2">
      <c r="A344" s="13" t="s">
        <v>373</v>
      </c>
      <c r="B344" s="14" t="s">
        <v>372</v>
      </c>
      <c r="C344" s="14" t="s">
        <v>62</v>
      </c>
      <c r="D344" s="14" t="s">
        <v>29</v>
      </c>
      <c r="E344" s="14" t="s">
        <v>50</v>
      </c>
      <c r="F344" s="15">
        <v>312000</v>
      </c>
      <c r="G344" s="15">
        <v>0</v>
      </c>
      <c r="H344" s="15">
        <v>0</v>
      </c>
    </row>
    <row r="345" spans="1:8" s="9" customFormat="1" ht="15.75" x14ac:dyDescent="0.2">
      <c r="A345" s="13" t="s">
        <v>374</v>
      </c>
      <c r="B345" s="14" t="s">
        <v>375</v>
      </c>
      <c r="C345" s="14"/>
      <c r="D345" s="14"/>
      <c r="E345" s="14"/>
      <c r="F345" s="15">
        <f>F346</f>
        <v>34700</v>
      </c>
      <c r="G345" s="15">
        <f t="shared" ref="G345:H345" si="171">G346</f>
        <v>0</v>
      </c>
      <c r="H345" s="15">
        <f t="shared" si="171"/>
        <v>0</v>
      </c>
    </row>
    <row r="346" spans="1:8" s="9" customFormat="1" ht="31.5" x14ac:dyDescent="0.2">
      <c r="A346" s="13" t="s">
        <v>376</v>
      </c>
      <c r="B346" s="14" t="s">
        <v>375</v>
      </c>
      <c r="C346" s="14" t="s">
        <v>62</v>
      </c>
      <c r="D346" s="14" t="s">
        <v>29</v>
      </c>
      <c r="E346" s="14" t="s">
        <v>50</v>
      </c>
      <c r="F346" s="15">
        <v>34700</v>
      </c>
      <c r="G346" s="15">
        <v>0</v>
      </c>
      <c r="H346" s="15">
        <v>0</v>
      </c>
    </row>
    <row r="347" spans="1:8" s="9" customFormat="1" ht="31.5" x14ac:dyDescent="0.2">
      <c r="A347" s="10" t="s">
        <v>377</v>
      </c>
      <c r="B347" s="11" t="s">
        <v>378</v>
      </c>
      <c r="C347" s="11"/>
      <c r="D347" s="11"/>
      <c r="E347" s="11"/>
      <c r="F347" s="12">
        <f>F348</f>
        <v>104000</v>
      </c>
      <c r="G347" s="12">
        <f t="shared" ref="G347:H347" si="172">G348</f>
        <v>0</v>
      </c>
      <c r="H347" s="12">
        <f t="shared" si="172"/>
        <v>0</v>
      </c>
    </row>
    <row r="348" spans="1:8" s="9" customFormat="1" ht="15.75" x14ac:dyDescent="0.2">
      <c r="A348" s="16" t="s">
        <v>783</v>
      </c>
      <c r="B348" s="17" t="s">
        <v>782</v>
      </c>
      <c r="C348" s="14"/>
      <c r="D348" s="14"/>
      <c r="E348" s="14"/>
      <c r="F348" s="15">
        <f>F349+F351+F353+F355+F357</f>
        <v>104000</v>
      </c>
      <c r="G348" s="15">
        <f t="shared" ref="G348:H348" si="173">G349+G351+G353+G355+G357</f>
        <v>0</v>
      </c>
      <c r="H348" s="15">
        <f t="shared" si="173"/>
        <v>0</v>
      </c>
    </row>
    <row r="349" spans="1:8" s="9" customFormat="1" ht="31.5" x14ac:dyDescent="0.2">
      <c r="A349" s="13" t="s">
        <v>379</v>
      </c>
      <c r="B349" s="14" t="s">
        <v>380</v>
      </c>
      <c r="C349" s="14"/>
      <c r="D349" s="14"/>
      <c r="E349" s="14"/>
      <c r="F349" s="15">
        <f>F350</f>
        <v>15000</v>
      </c>
      <c r="G349" s="15">
        <f t="shared" ref="G349:H349" si="174">G350</f>
        <v>0</v>
      </c>
      <c r="H349" s="15">
        <f t="shared" si="174"/>
        <v>0</v>
      </c>
    </row>
    <row r="350" spans="1:8" s="9" customFormat="1" ht="31.5" x14ac:dyDescent="0.2">
      <c r="A350" s="13" t="s">
        <v>381</v>
      </c>
      <c r="B350" s="14" t="s">
        <v>380</v>
      </c>
      <c r="C350" s="14" t="s">
        <v>294</v>
      </c>
      <c r="D350" s="14" t="s">
        <v>344</v>
      </c>
      <c r="E350" s="14" t="s">
        <v>21</v>
      </c>
      <c r="F350" s="15">
        <v>15000</v>
      </c>
      <c r="G350" s="15">
        <v>0</v>
      </c>
      <c r="H350" s="15">
        <v>0</v>
      </c>
    </row>
    <row r="351" spans="1:8" s="9" customFormat="1" ht="31.5" x14ac:dyDescent="0.2">
      <c r="A351" s="13" t="s">
        <v>382</v>
      </c>
      <c r="B351" s="14" t="s">
        <v>383</v>
      </c>
      <c r="C351" s="14"/>
      <c r="D351" s="14"/>
      <c r="E351" s="14"/>
      <c r="F351" s="15">
        <f>F352</f>
        <v>18000</v>
      </c>
      <c r="G351" s="15">
        <f t="shared" ref="G351:H351" si="175">G352</f>
        <v>0</v>
      </c>
      <c r="H351" s="15">
        <f t="shared" si="175"/>
        <v>0</v>
      </c>
    </row>
    <row r="352" spans="1:8" s="9" customFormat="1" ht="31.5" x14ac:dyDescent="0.2">
      <c r="A352" s="13" t="s">
        <v>384</v>
      </c>
      <c r="B352" s="14" t="s">
        <v>383</v>
      </c>
      <c r="C352" s="14" t="s">
        <v>294</v>
      </c>
      <c r="D352" s="14" t="s">
        <v>344</v>
      </c>
      <c r="E352" s="14" t="s">
        <v>21</v>
      </c>
      <c r="F352" s="15">
        <v>18000</v>
      </c>
      <c r="G352" s="15">
        <v>0</v>
      </c>
      <c r="H352" s="15">
        <v>0</v>
      </c>
    </row>
    <row r="353" spans="1:8" s="9" customFormat="1" ht="31.5" x14ac:dyDescent="0.2">
      <c r="A353" s="13" t="s">
        <v>385</v>
      </c>
      <c r="B353" s="14" t="s">
        <v>386</v>
      </c>
      <c r="C353" s="14"/>
      <c r="D353" s="14"/>
      <c r="E353" s="14"/>
      <c r="F353" s="15">
        <f>F354</f>
        <v>32000</v>
      </c>
      <c r="G353" s="15">
        <f t="shared" ref="G353:H353" si="176">G354</f>
        <v>0</v>
      </c>
      <c r="H353" s="15">
        <f t="shared" si="176"/>
        <v>0</v>
      </c>
    </row>
    <row r="354" spans="1:8" s="9" customFormat="1" ht="31.5" x14ac:dyDescent="0.2">
      <c r="A354" s="13" t="s">
        <v>387</v>
      </c>
      <c r="B354" s="14" t="s">
        <v>386</v>
      </c>
      <c r="C354" s="14" t="s">
        <v>294</v>
      </c>
      <c r="D354" s="14" t="s">
        <v>344</v>
      </c>
      <c r="E354" s="14" t="s">
        <v>21</v>
      </c>
      <c r="F354" s="15">
        <v>32000</v>
      </c>
      <c r="G354" s="15">
        <v>0</v>
      </c>
      <c r="H354" s="15">
        <v>0</v>
      </c>
    </row>
    <row r="355" spans="1:8" s="9" customFormat="1" ht="31.5" x14ac:dyDescent="0.2">
      <c r="A355" s="13" t="s">
        <v>388</v>
      </c>
      <c r="B355" s="14" t="s">
        <v>389</v>
      </c>
      <c r="C355" s="14"/>
      <c r="D355" s="14"/>
      <c r="E355" s="14"/>
      <c r="F355" s="15">
        <f>F356</f>
        <v>32000</v>
      </c>
      <c r="G355" s="15">
        <f t="shared" ref="G355:H355" si="177">G356</f>
        <v>0</v>
      </c>
      <c r="H355" s="15">
        <f t="shared" si="177"/>
        <v>0</v>
      </c>
    </row>
    <row r="356" spans="1:8" s="9" customFormat="1" ht="31.5" x14ac:dyDescent="0.2">
      <c r="A356" s="13" t="s">
        <v>390</v>
      </c>
      <c r="B356" s="14" t="s">
        <v>389</v>
      </c>
      <c r="C356" s="14" t="s">
        <v>294</v>
      </c>
      <c r="D356" s="14" t="s">
        <v>344</v>
      </c>
      <c r="E356" s="14" t="s">
        <v>21</v>
      </c>
      <c r="F356" s="15">
        <v>32000</v>
      </c>
      <c r="G356" s="15">
        <v>0</v>
      </c>
      <c r="H356" s="15">
        <v>0</v>
      </c>
    </row>
    <row r="357" spans="1:8" s="9" customFormat="1" ht="31.5" x14ac:dyDescent="0.2">
      <c r="A357" s="13" t="s">
        <v>391</v>
      </c>
      <c r="B357" s="14" t="s">
        <v>392</v>
      </c>
      <c r="C357" s="14"/>
      <c r="D357" s="14"/>
      <c r="E357" s="14"/>
      <c r="F357" s="15">
        <f>F358</f>
        <v>7000</v>
      </c>
      <c r="G357" s="15">
        <f t="shared" ref="G357:H357" si="178">G358</f>
        <v>0</v>
      </c>
      <c r="H357" s="15">
        <f t="shared" si="178"/>
        <v>0</v>
      </c>
    </row>
    <row r="358" spans="1:8" s="9" customFormat="1" ht="31.5" x14ac:dyDescent="0.2">
      <c r="A358" s="13" t="s">
        <v>393</v>
      </c>
      <c r="B358" s="14" t="s">
        <v>392</v>
      </c>
      <c r="C358" s="14" t="s">
        <v>294</v>
      </c>
      <c r="D358" s="14" t="s">
        <v>344</v>
      </c>
      <c r="E358" s="14" t="s">
        <v>21</v>
      </c>
      <c r="F358" s="15">
        <v>7000</v>
      </c>
      <c r="G358" s="15">
        <v>0</v>
      </c>
      <c r="H358" s="15">
        <v>0</v>
      </c>
    </row>
    <row r="359" spans="1:8" s="9" customFormat="1" ht="31.5" x14ac:dyDescent="0.2">
      <c r="A359" s="10" t="s">
        <v>394</v>
      </c>
      <c r="B359" s="11" t="s">
        <v>395</v>
      </c>
      <c r="C359" s="11"/>
      <c r="D359" s="11"/>
      <c r="E359" s="11"/>
      <c r="F359" s="12">
        <f>F360</f>
        <v>1796500</v>
      </c>
      <c r="G359" s="12">
        <f t="shared" ref="G359:H359" si="179">G360</f>
        <v>1700000</v>
      </c>
      <c r="H359" s="12">
        <f t="shared" si="179"/>
        <v>1700000</v>
      </c>
    </row>
    <row r="360" spans="1:8" s="9" customFormat="1" ht="31.5" x14ac:dyDescent="0.2">
      <c r="A360" s="16" t="s">
        <v>785</v>
      </c>
      <c r="B360" s="17" t="s">
        <v>784</v>
      </c>
      <c r="C360" s="14"/>
      <c r="D360" s="14"/>
      <c r="E360" s="14"/>
      <c r="F360" s="15">
        <f>F361</f>
        <v>1796500</v>
      </c>
      <c r="G360" s="15">
        <f t="shared" ref="G360:H360" si="180">G361</f>
        <v>1700000</v>
      </c>
      <c r="H360" s="15">
        <f t="shared" si="180"/>
        <v>1700000</v>
      </c>
    </row>
    <row r="361" spans="1:8" s="9" customFormat="1" ht="31.5" x14ac:dyDescent="0.2">
      <c r="A361" s="13" t="s">
        <v>396</v>
      </c>
      <c r="B361" s="14" t="s">
        <v>397</v>
      </c>
      <c r="C361" s="14"/>
      <c r="D361" s="14"/>
      <c r="E361" s="14"/>
      <c r="F361" s="15">
        <f>F362</f>
        <v>1796500</v>
      </c>
      <c r="G361" s="15">
        <f t="shared" ref="G361:H361" si="181">G362</f>
        <v>1700000</v>
      </c>
      <c r="H361" s="15">
        <f t="shared" si="181"/>
        <v>1700000</v>
      </c>
    </row>
    <row r="362" spans="1:8" s="9" customFormat="1" ht="31.5" x14ac:dyDescent="0.2">
      <c r="A362" s="13" t="s">
        <v>398</v>
      </c>
      <c r="B362" s="14" t="s">
        <v>397</v>
      </c>
      <c r="C362" s="14" t="s">
        <v>9</v>
      </c>
      <c r="D362" s="14" t="s">
        <v>6</v>
      </c>
      <c r="E362" s="14" t="s">
        <v>7</v>
      </c>
      <c r="F362" s="15">
        <v>1796500</v>
      </c>
      <c r="G362" s="15">
        <v>1700000</v>
      </c>
      <c r="H362" s="15">
        <v>1700000</v>
      </c>
    </row>
    <row r="363" spans="1:8" s="9" customFormat="1" ht="31.5" x14ac:dyDescent="0.2">
      <c r="A363" s="10" t="s">
        <v>399</v>
      </c>
      <c r="B363" s="11" t="s">
        <v>400</v>
      </c>
      <c r="C363" s="11"/>
      <c r="D363" s="11"/>
      <c r="E363" s="11"/>
      <c r="F363" s="12">
        <f>F364+F367</f>
        <v>75000</v>
      </c>
      <c r="G363" s="12">
        <f t="shared" ref="G363:H363" si="182">G364+G367</f>
        <v>13832628.560000001</v>
      </c>
      <c r="H363" s="12">
        <f t="shared" si="182"/>
        <v>13832628.560000001</v>
      </c>
    </row>
    <row r="364" spans="1:8" s="9" customFormat="1" ht="15.75" x14ac:dyDescent="0.2">
      <c r="A364" s="16" t="s">
        <v>787</v>
      </c>
      <c r="B364" s="17" t="s">
        <v>786</v>
      </c>
      <c r="C364" s="14"/>
      <c r="D364" s="14"/>
      <c r="E364" s="14"/>
      <c r="F364" s="15">
        <f>F365</f>
        <v>0</v>
      </c>
      <c r="G364" s="15">
        <f t="shared" ref="G364:H364" si="183">G365</f>
        <v>13832628.560000001</v>
      </c>
      <c r="H364" s="15">
        <f t="shared" si="183"/>
        <v>13832628.560000001</v>
      </c>
    </row>
    <row r="365" spans="1:8" s="9" customFormat="1" ht="31.5" x14ac:dyDescent="0.2">
      <c r="A365" s="13" t="s">
        <v>401</v>
      </c>
      <c r="B365" s="14" t="s">
        <v>402</v>
      </c>
      <c r="C365" s="14"/>
      <c r="D365" s="14"/>
      <c r="E365" s="14"/>
      <c r="F365" s="15">
        <f>F366</f>
        <v>0</v>
      </c>
      <c r="G365" s="15">
        <f t="shared" ref="G365:H365" si="184">G366</f>
        <v>13832628.560000001</v>
      </c>
      <c r="H365" s="15">
        <f t="shared" si="184"/>
        <v>13832628.560000001</v>
      </c>
    </row>
    <row r="366" spans="1:8" s="9" customFormat="1" ht="31.5" x14ac:dyDescent="0.2">
      <c r="A366" s="13" t="s">
        <v>403</v>
      </c>
      <c r="B366" s="14" t="s">
        <v>402</v>
      </c>
      <c r="C366" s="14" t="s">
        <v>62</v>
      </c>
      <c r="D366" s="14" t="s">
        <v>344</v>
      </c>
      <c r="E366" s="14" t="s">
        <v>39</v>
      </c>
      <c r="F366" s="15">
        <v>0</v>
      </c>
      <c r="G366" s="15">
        <v>13832628.560000001</v>
      </c>
      <c r="H366" s="15">
        <v>13832628.560000001</v>
      </c>
    </row>
    <row r="367" spans="1:8" s="9" customFormat="1" ht="15.75" x14ac:dyDescent="0.2">
      <c r="A367" s="16" t="s">
        <v>789</v>
      </c>
      <c r="B367" s="17" t="s">
        <v>788</v>
      </c>
      <c r="C367" s="14"/>
      <c r="D367" s="14"/>
      <c r="E367" s="14"/>
      <c r="F367" s="15">
        <f>F368+F370+F372+F374+F376+F378</f>
        <v>75000</v>
      </c>
      <c r="G367" s="15">
        <f t="shared" ref="G367:H367" si="185">G368+G370+G372+G374+G376+G378</f>
        <v>0</v>
      </c>
      <c r="H367" s="15">
        <f t="shared" si="185"/>
        <v>0</v>
      </c>
    </row>
    <row r="368" spans="1:8" s="9" customFormat="1" ht="31.5" x14ac:dyDescent="0.2">
      <c r="A368" s="13" t="s">
        <v>379</v>
      </c>
      <c r="B368" s="14" t="s">
        <v>404</v>
      </c>
      <c r="C368" s="14"/>
      <c r="D368" s="14"/>
      <c r="E368" s="14"/>
      <c r="F368" s="15">
        <f>F369</f>
        <v>15000</v>
      </c>
      <c r="G368" s="15">
        <f t="shared" ref="G368:H368" si="186">G369</f>
        <v>0</v>
      </c>
      <c r="H368" s="15">
        <f t="shared" si="186"/>
        <v>0</v>
      </c>
    </row>
    <row r="369" spans="1:8" s="9" customFormat="1" ht="31.5" x14ac:dyDescent="0.2">
      <c r="A369" s="13" t="s">
        <v>381</v>
      </c>
      <c r="B369" s="14" t="s">
        <v>404</v>
      </c>
      <c r="C369" s="14" t="s">
        <v>294</v>
      </c>
      <c r="D369" s="14" t="s">
        <v>344</v>
      </c>
      <c r="E369" s="14" t="s">
        <v>39</v>
      </c>
      <c r="F369" s="15">
        <v>15000</v>
      </c>
      <c r="G369" s="15">
        <v>0</v>
      </c>
      <c r="H369" s="15">
        <v>0</v>
      </c>
    </row>
    <row r="370" spans="1:8" s="9" customFormat="1" ht="31.5" x14ac:dyDescent="0.2">
      <c r="A370" s="13" t="s">
        <v>382</v>
      </c>
      <c r="B370" s="14" t="s">
        <v>405</v>
      </c>
      <c r="C370" s="14"/>
      <c r="D370" s="14"/>
      <c r="E370" s="14"/>
      <c r="F370" s="15">
        <f>F371</f>
        <v>10000</v>
      </c>
      <c r="G370" s="15">
        <f t="shared" ref="G370:H370" si="187">G371</f>
        <v>0</v>
      </c>
      <c r="H370" s="15">
        <f t="shared" si="187"/>
        <v>0</v>
      </c>
    </row>
    <row r="371" spans="1:8" s="9" customFormat="1" ht="31.5" x14ac:dyDescent="0.2">
      <c r="A371" s="13" t="s">
        <v>384</v>
      </c>
      <c r="B371" s="14" t="s">
        <v>405</v>
      </c>
      <c r="C371" s="14" t="s">
        <v>294</v>
      </c>
      <c r="D371" s="14" t="s">
        <v>344</v>
      </c>
      <c r="E371" s="14" t="s">
        <v>39</v>
      </c>
      <c r="F371" s="15">
        <v>10000</v>
      </c>
      <c r="G371" s="15">
        <v>0</v>
      </c>
      <c r="H371" s="15">
        <v>0</v>
      </c>
    </row>
    <row r="372" spans="1:8" s="9" customFormat="1" ht="31.5" x14ac:dyDescent="0.2">
      <c r="A372" s="13" t="s">
        <v>406</v>
      </c>
      <c r="B372" s="14" t="s">
        <v>407</v>
      </c>
      <c r="C372" s="14"/>
      <c r="D372" s="14"/>
      <c r="E372" s="14"/>
      <c r="F372" s="15">
        <f>F373</f>
        <v>10000</v>
      </c>
      <c r="G372" s="15">
        <f t="shared" ref="G372:H372" si="188">G373</f>
        <v>0</v>
      </c>
      <c r="H372" s="15">
        <f t="shared" si="188"/>
        <v>0</v>
      </c>
    </row>
    <row r="373" spans="1:8" s="9" customFormat="1" ht="31.5" x14ac:dyDescent="0.2">
      <c r="A373" s="13" t="s">
        <v>408</v>
      </c>
      <c r="B373" s="14" t="s">
        <v>407</v>
      </c>
      <c r="C373" s="14" t="s">
        <v>294</v>
      </c>
      <c r="D373" s="14" t="s">
        <v>344</v>
      </c>
      <c r="E373" s="14" t="s">
        <v>39</v>
      </c>
      <c r="F373" s="15">
        <v>10000</v>
      </c>
      <c r="G373" s="15">
        <v>0</v>
      </c>
      <c r="H373" s="15">
        <v>0</v>
      </c>
    </row>
    <row r="374" spans="1:8" s="9" customFormat="1" ht="31.5" x14ac:dyDescent="0.2">
      <c r="A374" s="13" t="s">
        <v>385</v>
      </c>
      <c r="B374" s="14" t="s">
        <v>409</v>
      </c>
      <c r="C374" s="14"/>
      <c r="D374" s="14"/>
      <c r="E374" s="14"/>
      <c r="F374" s="15">
        <f>F375</f>
        <v>10000</v>
      </c>
      <c r="G374" s="15">
        <f t="shared" ref="G374:H374" si="189">G375</f>
        <v>0</v>
      </c>
      <c r="H374" s="15">
        <f t="shared" si="189"/>
        <v>0</v>
      </c>
    </row>
    <row r="375" spans="1:8" s="9" customFormat="1" ht="31.5" x14ac:dyDescent="0.2">
      <c r="A375" s="13" t="s">
        <v>387</v>
      </c>
      <c r="B375" s="14" t="s">
        <v>409</v>
      </c>
      <c r="C375" s="14" t="s">
        <v>294</v>
      </c>
      <c r="D375" s="14" t="s">
        <v>344</v>
      </c>
      <c r="E375" s="14" t="s">
        <v>39</v>
      </c>
      <c r="F375" s="15">
        <v>10000</v>
      </c>
      <c r="G375" s="15">
        <v>0</v>
      </c>
      <c r="H375" s="15">
        <v>0</v>
      </c>
    </row>
    <row r="376" spans="1:8" s="9" customFormat="1" ht="31.5" x14ac:dyDescent="0.2">
      <c r="A376" s="13" t="s">
        <v>388</v>
      </c>
      <c r="B376" s="14" t="s">
        <v>410</v>
      </c>
      <c r="C376" s="14"/>
      <c r="D376" s="14"/>
      <c r="E376" s="14"/>
      <c r="F376" s="15">
        <f>F377</f>
        <v>20000</v>
      </c>
      <c r="G376" s="15">
        <f t="shared" ref="G376:H376" si="190">G377</f>
        <v>0</v>
      </c>
      <c r="H376" s="15">
        <f t="shared" si="190"/>
        <v>0</v>
      </c>
    </row>
    <row r="377" spans="1:8" s="9" customFormat="1" ht="31.5" x14ac:dyDescent="0.2">
      <c r="A377" s="13" t="s">
        <v>390</v>
      </c>
      <c r="B377" s="14" t="s">
        <v>410</v>
      </c>
      <c r="C377" s="14" t="s">
        <v>294</v>
      </c>
      <c r="D377" s="14" t="s">
        <v>344</v>
      </c>
      <c r="E377" s="14" t="s">
        <v>39</v>
      </c>
      <c r="F377" s="15">
        <v>20000</v>
      </c>
      <c r="G377" s="15">
        <v>0</v>
      </c>
      <c r="H377" s="15">
        <v>0</v>
      </c>
    </row>
    <row r="378" spans="1:8" s="9" customFormat="1" ht="31.5" x14ac:dyDescent="0.2">
      <c r="A378" s="13" t="s">
        <v>391</v>
      </c>
      <c r="B378" s="14" t="s">
        <v>411</v>
      </c>
      <c r="C378" s="14"/>
      <c r="D378" s="14"/>
      <c r="E378" s="14"/>
      <c r="F378" s="15">
        <f>F379</f>
        <v>10000</v>
      </c>
      <c r="G378" s="15">
        <f t="shared" ref="G378:H378" si="191">G379</f>
        <v>0</v>
      </c>
      <c r="H378" s="15">
        <f t="shared" si="191"/>
        <v>0</v>
      </c>
    </row>
    <row r="379" spans="1:8" s="9" customFormat="1" ht="31.5" x14ac:dyDescent="0.2">
      <c r="A379" s="13" t="s">
        <v>393</v>
      </c>
      <c r="B379" s="14" t="s">
        <v>411</v>
      </c>
      <c r="C379" s="14" t="s">
        <v>294</v>
      </c>
      <c r="D379" s="14" t="s">
        <v>344</v>
      </c>
      <c r="E379" s="14" t="s">
        <v>39</v>
      </c>
      <c r="F379" s="15">
        <v>10000</v>
      </c>
      <c r="G379" s="15">
        <v>0</v>
      </c>
      <c r="H379" s="15">
        <v>0</v>
      </c>
    </row>
    <row r="380" spans="1:8" s="9" customFormat="1" ht="31.5" x14ac:dyDescent="0.2">
      <c r="A380" s="10" t="s">
        <v>412</v>
      </c>
      <c r="B380" s="11" t="s">
        <v>413</v>
      </c>
      <c r="C380" s="11"/>
      <c r="D380" s="11"/>
      <c r="E380" s="11"/>
      <c r="F380" s="12">
        <f>F381+F383+F386+F388+F391+F399</f>
        <v>101452944.86</v>
      </c>
      <c r="G380" s="12">
        <f t="shared" ref="G380:H380" si="192">G381+G383+G386+G388+G391+G399</f>
        <v>36651809.879999995</v>
      </c>
      <c r="H380" s="12">
        <f t="shared" si="192"/>
        <v>36772730.68</v>
      </c>
    </row>
    <row r="381" spans="1:8" s="9" customFormat="1" ht="47.25" x14ac:dyDescent="0.2">
      <c r="A381" s="13" t="s">
        <v>414</v>
      </c>
      <c r="B381" s="14" t="s">
        <v>415</v>
      </c>
      <c r="C381" s="14"/>
      <c r="D381" s="14"/>
      <c r="E381" s="14"/>
      <c r="F381" s="15">
        <f>F382</f>
        <v>0</v>
      </c>
      <c r="G381" s="15">
        <f t="shared" ref="G381:H381" si="193">G382</f>
        <v>553093.02</v>
      </c>
      <c r="H381" s="15">
        <f t="shared" si="193"/>
        <v>553093.02</v>
      </c>
    </row>
    <row r="382" spans="1:8" s="9" customFormat="1" ht="63" x14ac:dyDescent="0.2">
      <c r="A382" s="13" t="s">
        <v>416</v>
      </c>
      <c r="B382" s="14" t="s">
        <v>415</v>
      </c>
      <c r="C382" s="14" t="s">
        <v>62</v>
      </c>
      <c r="D382" s="14" t="s">
        <v>344</v>
      </c>
      <c r="E382" s="14" t="s">
        <v>21</v>
      </c>
      <c r="F382" s="15">
        <v>0</v>
      </c>
      <c r="G382" s="15">
        <v>553093.02</v>
      </c>
      <c r="H382" s="15">
        <v>553093.02</v>
      </c>
    </row>
    <row r="383" spans="1:8" s="9" customFormat="1" ht="15.75" x14ac:dyDescent="0.2">
      <c r="A383" s="13" t="s">
        <v>417</v>
      </c>
      <c r="B383" s="14" t="s">
        <v>418</v>
      </c>
      <c r="C383" s="14"/>
      <c r="D383" s="14"/>
      <c r="E383" s="14"/>
      <c r="F383" s="15">
        <f>F384+F385</f>
        <v>12578480</v>
      </c>
      <c r="G383" s="15">
        <f t="shared" ref="G383:H383" si="194">G384+G385</f>
        <v>12690104</v>
      </c>
      <c r="H383" s="15">
        <f t="shared" si="194"/>
        <v>12811024.800000001</v>
      </c>
    </row>
    <row r="384" spans="1:8" s="9" customFormat="1" ht="47.25" x14ac:dyDescent="0.2">
      <c r="A384" s="13" t="s">
        <v>419</v>
      </c>
      <c r="B384" s="14" t="s">
        <v>418</v>
      </c>
      <c r="C384" s="14" t="s">
        <v>18</v>
      </c>
      <c r="D384" s="14" t="s">
        <v>29</v>
      </c>
      <c r="E384" s="14" t="s">
        <v>50</v>
      </c>
      <c r="F384" s="15">
        <v>11829900</v>
      </c>
      <c r="G384" s="15">
        <v>11829900</v>
      </c>
      <c r="H384" s="15">
        <v>11829900</v>
      </c>
    </row>
    <row r="385" spans="1:8" s="9" customFormat="1" ht="31.5" x14ac:dyDescent="0.2">
      <c r="A385" s="13" t="s">
        <v>420</v>
      </c>
      <c r="B385" s="14" t="s">
        <v>418</v>
      </c>
      <c r="C385" s="14" t="s">
        <v>62</v>
      </c>
      <c r="D385" s="14" t="s">
        <v>29</v>
      </c>
      <c r="E385" s="14" t="s">
        <v>50</v>
      </c>
      <c r="F385" s="15">
        <v>748580</v>
      </c>
      <c r="G385" s="15">
        <v>860204</v>
      </c>
      <c r="H385" s="15">
        <v>981124.8</v>
      </c>
    </row>
    <row r="386" spans="1:8" s="9" customFormat="1" ht="31.5" x14ac:dyDescent="0.2">
      <c r="A386" s="13" t="s">
        <v>421</v>
      </c>
      <c r="B386" s="14" t="s">
        <v>422</v>
      </c>
      <c r="C386" s="14"/>
      <c r="D386" s="14"/>
      <c r="E386" s="14"/>
      <c r="F386" s="15">
        <f>F387</f>
        <v>109796</v>
      </c>
      <c r="G386" s="15">
        <f t="shared" ref="G386:H386" si="195">G387</f>
        <v>109796</v>
      </c>
      <c r="H386" s="15">
        <f t="shared" si="195"/>
        <v>109796</v>
      </c>
    </row>
    <row r="387" spans="1:8" s="9" customFormat="1" ht="63" x14ac:dyDescent="0.2">
      <c r="A387" s="13" t="s">
        <v>423</v>
      </c>
      <c r="B387" s="14" t="s">
        <v>422</v>
      </c>
      <c r="C387" s="14" t="s">
        <v>18</v>
      </c>
      <c r="D387" s="14" t="s">
        <v>344</v>
      </c>
      <c r="E387" s="14" t="s">
        <v>344</v>
      </c>
      <c r="F387" s="15">
        <v>109796</v>
      </c>
      <c r="G387" s="15">
        <v>109796</v>
      </c>
      <c r="H387" s="15">
        <v>109796</v>
      </c>
    </row>
    <row r="388" spans="1:8" s="9" customFormat="1" ht="15.75" x14ac:dyDescent="0.2">
      <c r="A388" s="16" t="s">
        <v>791</v>
      </c>
      <c r="B388" s="17" t="s">
        <v>790</v>
      </c>
      <c r="C388" s="14"/>
      <c r="D388" s="14"/>
      <c r="E388" s="14"/>
      <c r="F388" s="15">
        <f>F389</f>
        <v>43800</v>
      </c>
      <c r="G388" s="15">
        <f t="shared" ref="G388:H388" si="196">G389</f>
        <v>43800</v>
      </c>
      <c r="H388" s="15">
        <f t="shared" si="196"/>
        <v>43800</v>
      </c>
    </row>
    <row r="389" spans="1:8" s="9" customFormat="1" ht="15.75" x14ac:dyDescent="0.2">
      <c r="A389" s="13" t="s">
        <v>417</v>
      </c>
      <c r="B389" s="14" t="s">
        <v>424</v>
      </c>
      <c r="C389" s="14"/>
      <c r="D389" s="14"/>
      <c r="E389" s="14"/>
      <c r="F389" s="15">
        <f>F390</f>
        <v>43800</v>
      </c>
      <c r="G389" s="15">
        <f t="shared" ref="G389:H389" si="197">G390</f>
        <v>43800</v>
      </c>
      <c r="H389" s="15">
        <f t="shared" si="197"/>
        <v>43800</v>
      </c>
    </row>
    <row r="390" spans="1:8" s="9" customFormat="1" ht="15.75" x14ac:dyDescent="0.2">
      <c r="A390" s="13" t="s">
        <v>425</v>
      </c>
      <c r="B390" s="14" t="s">
        <v>424</v>
      </c>
      <c r="C390" s="14" t="s">
        <v>43</v>
      </c>
      <c r="D390" s="14" t="s">
        <v>29</v>
      </c>
      <c r="E390" s="14" t="s">
        <v>50</v>
      </c>
      <c r="F390" s="15">
        <v>43800</v>
      </c>
      <c r="G390" s="15">
        <v>43800</v>
      </c>
      <c r="H390" s="15">
        <v>43800</v>
      </c>
    </row>
    <row r="391" spans="1:8" s="9" customFormat="1" ht="31.5" x14ac:dyDescent="0.2">
      <c r="A391" s="16" t="s">
        <v>799</v>
      </c>
      <c r="B391" s="17" t="s">
        <v>798</v>
      </c>
      <c r="C391" s="14"/>
      <c r="D391" s="14"/>
      <c r="E391" s="14"/>
      <c r="F391" s="15">
        <f>F392</f>
        <v>83065000</v>
      </c>
      <c r="G391" s="15">
        <f t="shared" ref="G391:H391" si="198">G392</f>
        <v>21099900</v>
      </c>
      <c r="H391" s="15">
        <f t="shared" si="198"/>
        <v>21099900</v>
      </c>
    </row>
    <row r="392" spans="1:8" s="9" customFormat="1" ht="15.75" x14ac:dyDescent="0.2">
      <c r="A392" s="16" t="s">
        <v>793</v>
      </c>
      <c r="B392" s="17" t="s">
        <v>792</v>
      </c>
      <c r="C392" s="14"/>
      <c r="D392" s="14"/>
      <c r="E392" s="14"/>
      <c r="F392" s="15">
        <f>F393+F395+F397</f>
        <v>83065000</v>
      </c>
      <c r="G392" s="15">
        <f t="shared" ref="G392:H392" si="199">G393+G395+G397</f>
        <v>21099900</v>
      </c>
      <c r="H392" s="15">
        <f t="shared" si="199"/>
        <v>21099900</v>
      </c>
    </row>
    <row r="393" spans="1:8" s="9" customFormat="1" ht="47.25" x14ac:dyDescent="0.2">
      <c r="A393" s="13" t="s">
        <v>426</v>
      </c>
      <c r="B393" s="14" t="s">
        <v>427</v>
      </c>
      <c r="C393" s="14"/>
      <c r="D393" s="14"/>
      <c r="E393" s="14"/>
      <c r="F393" s="15">
        <f>F394</f>
        <v>82000000</v>
      </c>
      <c r="G393" s="15">
        <f t="shared" ref="G393:H393" si="200">G394</f>
        <v>20099900</v>
      </c>
      <c r="H393" s="15">
        <f t="shared" si="200"/>
        <v>20099900</v>
      </c>
    </row>
    <row r="394" spans="1:8" s="9" customFormat="1" ht="63" x14ac:dyDescent="0.2">
      <c r="A394" s="13" t="s">
        <v>428</v>
      </c>
      <c r="B394" s="14" t="s">
        <v>427</v>
      </c>
      <c r="C394" s="14" t="s">
        <v>62</v>
      </c>
      <c r="D394" s="14" t="s">
        <v>344</v>
      </c>
      <c r="E394" s="14" t="s">
        <v>21</v>
      </c>
      <c r="F394" s="15">
        <v>82000000</v>
      </c>
      <c r="G394" s="15">
        <v>20099900</v>
      </c>
      <c r="H394" s="15">
        <v>20099900</v>
      </c>
    </row>
    <row r="395" spans="1:8" s="9" customFormat="1" ht="31.5" x14ac:dyDescent="0.2">
      <c r="A395" s="13" t="s">
        <v>429</v>
      </c>
      <c r="B395" s="14" t="s">
        <v>430</v>
      </c>
      <c r="C395" s="14"/>
      <c r="D395" s="14"/>
      <c r="E395" s="14"/>
      <c r="F395" s="15">
        <f>F396</f>
        <v>65000</v>
      </c>
      <c r="G395" s="15">
        <f t="shared" ref="G395:H395" si="201">G396</f>
        <v>0</v>
      </c>
      <c r="H395" s="15">
        <f t="shared" si="201"/>
        <v>0</v>
      </c>
    </row>
    <row r="396" spans="1:8" s="9" customFormat="1" ht="31.5" x14ac:dyDescent="0.2">
      <c r="A396" s="13" t="s">
        <v>431</v>
      </c>
      <c r="B396" s="14" t="s">
        <v>430</v>
      </c>
      <c r="C396" s="14" t="s">
        <v>294</v>
      </c>
      <c r="D396" s="14" t="s">
        <v>344</v>
      </c>
      <c r="E396" s="14" t="s">
        <v>21</v>
      </c>
      <c r="F396" s="15">
        <v>65000</v>
      </c>
      <c r="G396" s="15">
        <v>0</v>
      </c>
      <c r="H396" s="15">
        <v>0</v>
      </c>
    </row>
    <row r="397" spans="1:8" s="9" customFormat="1" ht="47.25" x14ac:dyDescent="0.2">
      <c r="A397" s="13" t="s">
        <v>432</v>
      </c>
      <c r="B397" s="14" t="s">
        <v>433</v>
      </c>
      <c r="C397" s="14"/>
      <c r="D397" s="14"/>
      <c r="E397" s="14"/>
      <c r="F397" s="15">
        <f>F398</f>
        <v>1000000</v>
      </c>
      <c r="G397" s="15">
        <f t="shared" ref="G397:H397" si="202">G398</f>
        <v>1000000</v>
      </c>
      <c r="H397" s="15">
        <f t="shared" si="202"/>
        <v>1000000</v>
      </c>
    </row>
    <row r="398" spans="1:8" s="9" customFormat="1" ht="63" x14ac:dyDescent="0.2">
      <c r="A398" s="13" t="s">
        <v>434</v>
      </c>
      <c r="B398" s="14" t="s">
        <v>433</v>
      </c>
      <c r="C398" s="14" t="s">
        <v>62</v>
      </c>
      <c r="D398" s="14" t="s">
        <v>344</v>
      </c>
      <c r="E398" s="14" t="s">
        <v>21</v>
      </c>
      <c r="F398" s="15">
        <v>1000000</v>
      </c>
      <c r="G398" s="15">
        <v>1000000</v>
      </c>
      <c r="H398" s="15">
        <v>1000000</v>
      </c>
    </row>
    <row r="399" spans="1:8" s="9" customFormat="1" ht="31.5" x14ac:dyDescent="0.2">
      <c r="A399" s="16" t="s">
        <v>797</v>
      </c>
      <c r="B399" s="17" t="s">
        <v>796</v>
      </c>
      <c r="C399" s="14"/>
      <c r="D399" s="14"/>
      <c r="E399" s="14"/>
      <c r="F399" s="15">
        <f>F400</f>
        <v>5655868.8600000003</v>
      </c>
      <c r="G399" s="15">
        <f t="shared" ref="G399:H399" si="203">G400</f>
        <v>2155116.8600000003</v>
      </c>
      <c r="H399" s="15">
        <f t="shared" si="203"/>
        <v>2155116.8600000003</v>
      </c>
    </row>
    <row r="400" spans="1:8" s="9" customFormat="1" ht="15.75" x14ac:dyDescent="0.2">
      <c r="A400" s="16" t="s">
        <v>795</v>
      </c>
      <c r="B400" s="17" t="s">
        <v>794</v>
      </c>
      <c r="C400" s="14"/>
      <c r="D400" s="14"/>
      <c r="E400" s="14"/>
      <c r="F400" s="15">
        <f>F401+F403</f>
        <v>5655868.8600000003</v>
      </c>
      <c r="G400" s="15">
        <f t="shared" ref="G400:H400" si="204">G401+G403</f>
        <v>2155116.8600000003</v>
      </c>
      <c r="H400" s="15">
        <f t="shared" si="204"/>
        <v>2155116.8600000003</v>
      </c>
    </row>
    <row r="401" spans="1:8" s="9" customFormat="1" ht="31.5" x14ac:dyDescent="0.2">
      <c r="A401" s="13" t="s">
        <v>435</v>
      </c>
      <c r="B401" s="14" t="s">
        <v>436</v>
      </c>
      <c r="C401" s="14"/>
      <c r="D401" s="14"/>
      <c r="E401" s="14"/>
      <c r="F401" s="15">
        <f>F402</f>
        <v>1539368.86</v>
      </c>
      <c r="G401" s="15">
        <f t="shared" ref="G401:H401" si="205">G402</f>
        <v>1539368.86</v>
      </c>
      <c r="H401" s="15">
        <f t="shared" si="205"/>
        <v>1539368.86</v>
      </c>
    </row>
    <row r="402" spans="1:8" s="9" customFormat="1" ht="47.25" x14ac:dyDescent="0.2">
      <c r="A402" s="13" t="s">
        <v>437</v>
      </c>
      <c r="B402" s="14" t="s">
        <v>436</v>
      </c>
      <c r="C402" s="14" t="s">
        <v>62</v>
      </c>
      <c r="D402" s="14" t="s">
        <v>7</v>
      </c>
      <c r="E402" s="14" t="s">
        <v>100</v>
      </c>
      <c r="F402" s="15">
        <v>1539368.86</v>
      </c>
      <c r="G402" s="15">
        <v>1539368.86</v>
      </c>
      <c r="H402" s="15">
        <v>1539368.86</v>
      </c>
    </row>
    <row r="403" spans="1:8" s="9" customFormat="1" ht="47.25" x14ac:dyDescent="0.2">
      <c r="A403" s="13" t="s">
        <v>438</v>
      </c>
      <c r="B403" s="14" t="s">
        <v>439</v>
      </c>
      <c r="C403" s="14"/>
      <c r="D403" s="14"/>
      <c r="E403" s="14"/>
      <c r="F403" s="15">
        <f>F404</f>
        <v>4116500</v>
      </c>
      <c r="G403" s="15">
        <f t="shared" ref="G403:H403" si="206">G404</f>
        <v>615748</v>
      </c>
      <c r="H403" s="15">
        <f t="shared" si="206"/>
        <v>615748</v>
      </c>
    </row>
    <row r="404" spans="1:8" s="9" customFormat="1" ht="47.25" x14ac:dyDescent="0.2">
      <c r="A404" s="13" t="s">
        <v>440</v>
      </c>
      <c r="B404" s="14" t="s">
        <v>439</v>
      </c>
      <c r="C404" s="14" t="s">
        <v>62</v>
      </c>
      <c r="D404" s="14" t="s">
        <v>7</v>
      </c>
      <c r="E404" s="14" t="s">
        <v>100</v>
      </c>
      <c r="F404" s="15">
        <v>4116500</v>
      </c>
      <c r="G404" s="15">
        <v>615748</v>
      </c>
      <c r="H404" s="15">
        <v>615748</v>
      </c>
    </row>
    <row r="405" spans="1:8" s="9" customFormat="1" ht="31.5" x14ac:dyDescent="0.2">
      <c r="A405" s="10" t="s">
        <v>441</v>
      </c>
      <c r="B405" s="11" t="s">
        <v>442</v>
      </c>
      <c r="C405" s="11"/>
      <c r="D405" s="11"/>
      <c r="E405" s="11"/>
      <c r="F405" s="12">
        <f>F406+F410+F414</f>
        <v>131774611</v>
      </c>
      <c r="G405" s="12">
        <f t="shared" ref="G405:H405" si="207">G406+G410+G414</f>
        <v>128303420</v>
      </c>
      <c r="H405" s="12">
        <f t="shared" si="207"/>
        <v>130426583.8</v>
      </c>
    </row>
    <row r="406" spans="1:8" s="9" customFormat="1" ht="31.5" x14ac:dyDescent="0.2">
      <c r="A406" s="16" t="s">
        <v>803</v>
      </c>
      <c r="B406" s="17" t="s">
        <v>802</v>
      </c>
      <c r="C406" s="14"/>
      <c r="D406" s="14"/>
      <c r="E406" s="14"/>
      <c r="F406" s="15">
        <f>F407</f>
        <v>67843211</v>
      </c>
      <c r="G406" s="15">
        <f t="shared" ref="G406:H406" si="208">G407</f>
        <v>68797077</v>
      </c>
      <c r="H406" s="15">
        <f t="shared" si="208"/>
        <v>69442707.599999994</v>
      </c>
    </row>
    <row r="407" spans="1:8" s="9" customFormat="1" ht="15.75" x14ac:dyDescent="0.2">
      <c r="A407" s="16" t="s">
        <v>801</v>
      </c>
      <c r="B407" s="17" t="s">
        <v>800</v>
      </c>
      <c r="C407" s="14"/>
      <c r="D407" s="14"/>
      <c r="E407" s="14"/>
      <c r="F407" s="15">
        <f>F408</f>
        <v>67843211</v>
      </c>
      <c r="G407" s="15">
        <f t="shared" ref="G407:H407" si="209">G408</f>
        <v>68797077</v>
      </c>
      <c r="H407" s="15">
        <f t="shared" si="209"/>
        <v>69442707.599999994</v>
      </c>
    </row>
    <row r="408" spans="1:8" s="9" customFormat="1" ht="15.75" x14ac:dyDescent="0.2">
      <c r="A408" s="13" t="s">
        <v>443</v>
      </c>
      <c r="B408" s="14" t="s">
        <v>444</v>
      </c>
      <c r="C408" s="14"/>
      <c r="D408" s="14"/>
      <c r="E408" s="14"/>
      <c r="F408" s="15">
        <f>F409</f>
        <v>67843211</v>
      </c>
      <c r="G408" s="15">
        <f t="shared" ref="G408:H408" si="210">G409</f>
        <v>68797077</v>
      </c>
      <c r="H408" s="15">
        <f t="shared" si="210"/>
        <v>69442707.599999994</v>
      </c>
    </row>
    <row r="409" spans="1:8" s="9" customFormat="1" ht="15.75" x14ac:dyDescent="0.2">
      <c r="A409" s="13" t="s">
        <v>445</v>
      </c>
      <c r="B409" s="14" t="s">
        <v>444</v>
      </c>
      <c r="C409" s="14" t="s">
        <v>294</v>
      </c>
      <c r="D409" s="14" t="s">
        <v>54</v>
      </c>
      <c r="E409" s="14" t="s">
        <v>39</v>
      </c>
      <c r="F409" s="15">
        <v>67843211</v>
      </c>
      <c r="G409" s="15">
        <v>68797077</v>
      </c>
      <c r="H409" s="15">
        <v>69442707.599999994</v>
      </c>
    </row>
    <row r="410" spans="1:8" s="9" customFormat="1" ht="31.5" x14ac:dyDescent="0.2">
      <c r="A410" s="16" t="s">
        <v>807</v>
      </c>
      <c r="B410" s="17" t="s">
        <v>806</v>
      </c>
      <c r="C410" s="14"/>
      <c r="D410" s="14"/>
      <c r="E410" s="14"/>
      <c r="F410" s="15">
        <f>F411</f>
        <v>32226989</v>
      </c>
      <c r="G410" s="15">
        <f t="shared" ref="G410:H410" si="211">G411</f>
        <v>27070672</v>
      </c>
      <c r="H410" s="15">
        <f t="shared" si="211"/>
        <v>27070672</v>
      </c>
    </row>
    <row r="411" spans="1:8" s="9" customFormat="1" ht="15.75" x14ac:dyDescent="0.2">
      <c r="A411" s="16" t="s">
        <v>805</v>
      </c>
      <c r="B411" s="17" t="s">
        <v>804</v>
      </c>
      <c r="C411" s="14"/>
      <c r="D411" s="14"/>
      <c r="E411" s="14"/>
      <c r="F411" s="15">
        <f>F412</f>
        <v>32226989</v>
      </c>
      <c r="G411" s="15">
        <f t="shared" ref="G411:H411" si="212">G412</f>
        <v>27070672</v>
      </c>
      <c r="H411" s="15">
        <f t="shared" si="212"/>
        <v>27070672</v>
      </c>
    </row>
    <row r="412" spans="1:8" s="9" customFormat="1" ht="15.75" x14ac:dyDescent="0.2">
      <c r="A412" s="13" t="s">
        <v>446</v>
      </c>
      <c r="B412" s="14" t="s">
        <v>447</v>
      </c>
      <c r="C412" s="14"/>
      <c r="D412" s="14"/>
      <c r="E412" s="14"/>
      <c r="F412" s="15">
        <f>F413</f>
        <v>32226989</v>
      </c>
      <c r="G412" s="15">
        <f t="shared" ref="G412:H412" si="213">G413</f>
        <v>27070672</v>
      </c>
      <c r="H412" s="15">
        <f t="shared" si="213"/>
        <v>27070672</v>
      </c>
    </row>
    <row r="413" spans="1:8" s="9" customFormat="1" ht="15.75" x14ac:dyDescent="0.2">
      <c r="A413" s="13" t="s">
        <v>448</v>
      </c>
      <c r="B413" s="14" t="s">
        <v>447</v>
      </c>
      <c r="C413" s="14" t="s">
        <v>294</v>
      </c>
      <c r="D413" s="14" t="s">
        <v>54</v>
      </c>
      <c r="E413" s="14" t="s">
        <v>29</v>
      </c>
      <c r="F413" s="15">
        <v>32226989</v>
      </c>
      <c r="G413" s="15">
        <v>27070672</v>
      </c>
      <c r="H413" s="15">
        <v>27070672</v>
      </c>
    </row>
    <row r="414" spans="1:8" s="9" customFormat="1" ht="31.5" x14ac:dyDescent="0.2">
      <c r="A414" s="16" t="s">
        <v>810</v>
      </c>
      <c r="B414" s="17" t="s">
        <v>809</v>
      </c>
      <c r="C414" s="14"/>
      <c r="D414" s="14"/>
      <c r="E414" s="14"/>
      <c r="F414" s="15">
        <f>F415+F418</f>
        <v>31704411</v>
      </c>
      <c r="G414" s="15">
        <f t="shared" ref="G414:H414" si="214">G415+G418</f>
        <v>32435671</v>
      </c>
      <c r="H414" s="15">
        <f t="shared" si="214"/>
        <v>33913204.200000003</v>
      </c>
    </row>
    <row r="415" spans="1:8" s="9" customFormat="1" ht="15.75" x14ac:dyDescent="0.2">
      <c r="A415" s="13" t="s">
        <v>144</v>
      </c>
      <c r="B415" s="14" t="s">
        <v>449</v>
      </c>
      <c r="C415" s="14"/>
      <c r="D415" s="14"/>
      <c r="E415" s="14"/>
      <c r="F415" s="15">
        <f>F416+F417</f>
        <v>31702811</v>
      </c>
      <c r="G415" s="15">
        <f t="shared" ref="G415:H415" si="215">G416+G417</f>
        <v>32434071</v>
      </c>
      <c r="H415" s="15">
        <f t="shared" si="215"/>
        <v>33911604.200000003</v>
      </c>
    </row>
    <row r="416" spans="1:8" s="9" customFormat="1" ht="47.25" x14ac:dyDescent="0.2">
      <c r="A416" s="13" t="s">
        <v>147</v>
      </c>
      <c r="B416" s="14" t="s">
        <v>449</v>
      </c>
      <c r="C416" s="14" t="s">
        <v>18</v>
      </c>
      <c r="D416" s="14" t="s">
        <v>29</v>
      </c>
      <c r="E416" s="14" t="s">
        <v>146</v>
      </c>
      <c r="F416" s="15">
        <v>23473100</v>
      </c>
      <c r="G416" s="15">
        <v>23473100</v>
      </c>
      <c r="H416" s="15">
        <v>23473100</v>
      </c>
    </row>
    <row r="417" spans="1:8" s="9" customFormat="1" ht="31.5" x14ac:dyDescent="0.2">
      <c r="A417" s="13" t="s">
        <v>360</v>
      </c>
      <c r="B417" s="14" t="s">
        <v>449</v>
      </c>
      <c r="C417" s="14" t="s">
        <v>62</v>
      </c>
      <c r="D417" s="14" t="s">
        <v>29</v>
      </c>
      <c r="E417" s="14" t="s">
        <v>146</v>
      </c>
      <c r="F417" s="15">
        <v>8229711</v>
      </c>
      <c r="G417" s="15">
        <v>8960971</v>
      </c>
      <c r="H417" s="15">
        <v>10438504.199999999</v>
      </c>
    </row>
    <row r="418" spans="1:8" s="9" customFormat="1" ht="15.75" x14ac:dyDescent="0.2">
      <c r="A418" s="16" t="s">
        <v>716</v>
      </c>
      <c r="B418" s="17" t="s">
        <v>808</v>
      </c>
      <c r="C418" s="14"/>
      <c r="D418" s="14"/>
      <c r="E418" s="14"/>
      <c r="F418" s="15">
        <f>F419</f>
        <v>1600</v>
      </c>
      <c r="G418" s="15">
        <f t="shared" ref="G418:H418" si="216">G419</f>
        <v>1600</v>
      </c>
      <c r="H418" s="15">
        <f t="shared" si="216"/>
        <v>1600</v>
      </c>
    </row>
    <row r="419" spans="1:8" s="9" customFormat="1" ht="15.75" x14ac:dyDescent="0.2">
      <c r="A419" s="13" t="s">
        <v>450</v>
      </c>
      <c r="B419" s="14" t="s">
        <v>451</v>
      </c>
      <c r="C419" s="14"/>
      <c r="D419" s="14"/>
      <c r="E419" s="14"/>
      <c r="F419" s="15">
        <f>F420</f>
        <v>1600</v>
      </c>
      <c r="G419" s="15">
        <f t="shared" ref="G419:H419" si="217">G420</f>
        <v>1600</v>
      </c>
      <c r="H419" s="15">
        <f t="shared" si="217"/>
        <v>1600</v>
      </c>
    </row>
    <row r="420" spans="1:8" s="9" customFormat="1" ht="15.75" x14ac:dyDescent="0.2">
      <c r="A420" s="13" t="s">
        <v>452</v>
      </c>
      <c r="B420" s="14" t="s">
        <v>451</v>
      </c>
      <c r="C420" s="14" t="s">
        <v>43</v>
      </c>
      <c r="D420" s="14" t="s">
        <v>29</v>
      </c>
      <c r="E420" s="14" t="s">
        <v>146</v>
      </c>
      <c r="F420" s="15">
        <v>1600</v>
      </c>
      <c r="G420" s="15">
        <v>1600</v>
      </c>
      <c r="H420" s="15">
        <v>1600</v>
      </c>
    </row>
    <row r="421" spans="1:8" s="9" customFormat="1" ht="31.5" x14ac:dyDescent="0.2">
      <c r="A421" s="10" t="s">
        <v>453</v>
      </c>
      <c r="B421" s="11" t="s">
        <v>454</v>
      </c>
      <c r="C421" s="11"/>
      <c r="D421" s="11"/>
      <c r="E421" s="11"/>
      <c r="F421" s="12">
        <f>F422</f>
        <v>420000</v>
      </c>
      <c r="G421" s="12">
        <f t="shared" ref="G421:H421" si="218">G422</f>
        <v>420000</v>
      </c>
      <c r="H421" s="12">
        <f t="shared" si="218"/>
        <v>420000</v>
      </c>
    </row>
    <row r="422" spans="1:8" s="9" customFormat="1" ht="15.75" x14ac:dyDescent="0.2">
      <c r="A422" s="16" t="s">
        <v>812</v>
      </c>
      <c r="B422" s="17" t="s">
        <v>811</v>
      </c>
      <c r="C422" s="14"/>
      <c r="D422" s="14"/>
      <c r="E422" s="14"/>
      <c r="F422" s="15">
        <f>F423</f>
        <v>420000</v>
      </c>
      <c r="G422" s="15">
        <f t="shared" ref="G422:H422" si="219">G423</f>
        <v>420000</v>
      </c>
      <c r="H422" s="15">
        <f t="shared" si="219"/>
        <v>420000</v>
      </c>
    </row>
    <row r="423" spans="1:8" s="9" customFormat="1" ht="15.75" x14ac:dyDescent="0.2">
      <c r="A423" s="13" t="s">
        <v>455</v>
      </c>
      <c r="B423" s="14" t="s">
        <v>456</v>
      </c>
      <c r="C423" s="14"/>
      <c r="D423" s="14"/>
      <c r="E423" s="14"/>
      <c r="F423" s="15">
        <f>F424+F425</f>
        <v>420000</v>
      </c>
      <c r="G423" s="15">
        <f t="shared" ref="G423:H423" si="220">G424+G425</f>
        <v>420000</v>
      </c>
      <c r="H423" s="15">
        <f t="shared" si="220"/>
        <v>420000</v>
      </c>
    </row>
    <row r="424" spans="1:8" s="9" customFormat="1" ht="31.5" x14ac:dyDescent="0.2">
      <c r="A424" s="13" t="s">
        <v>457</v>
      </c>
      <c r="B424" s="14" t="s">
        <v>456</v>
      </c>
      <c r="C424" s="14" t="s">
        <v>62</v>
      </c>
      <c r="D424" s="14" t="s">
        <v>15</v>
      </c>
      <c r="E424" s="14" t="s">
        <v>15</v>
      </c>
      <c r="F424" s="15">
        <v>210000</v>
      </c>
      <c r="G424" s="15">
        <v>210000</v>
      </c>
      <c r="H424" s="15">
        <v>210000</v>
      </c>
    </row>
    <row r="425" spans="1:8" s="9" customFormat="1" ht="31.5" x14ac:dyDescent="0.2">
      <c r="A425" s="13" t="s">
        <v>458</v>
      </c>
      <c r="B425" s="14" t="s">
        <v>456</v>
      </c>
      <c r="C425" s="14" t="s">
        <v>9</v>
      </c>
      <c r="D425" s="14" t="s">
        <v>15</v>
      </c>
      <c r="E425" s="14" t="s">
        <v>15</v>
      </c>
      <c r="F425" s="15">
        <v>210000</v>
      </c>
      <c r="G425" s="15">
        <v>210000</v>
      </c>
      <c r="H425" s="15">
        <v>210000</v>
      </c>
    </row>
    <row r="426" spans="1:8" s="9" customFormat="1" ht="15.75" x14ac:dyDescent="0.2">
      <c r="A426" s="10" t="s">
        <v>459</v>
      </c>
      <c r="B426" s="11" t="s">
        <v>460</v>
      </c>
      <c r="C426" s="11"/>
      <c r="D426" s="11"/>
      <c r="E426" s="11"/>
      <c r="F426" s="12">
        <f>F427+F434+F455</f>
        <v>17842600</v>
      </c>
      <c r="G426" s="12">
        <f t="shared" ref="G426:H426" si="221">G427+G434+G455</f>
        <v>14855400</v>
      </c>
      <c r="H426" s="12">
        <f t="shared" si="221"/>
        <v>14511000</v>
      </c>
    </row>
    <row r="427" spans="1:8" s="9" customFormat="1" ht="31.5" x14ac:dyDescent="0.2">
      <c r="A427" s="16" t="s">
        <v>714</v>
      </c>
      <c r="B427" s="17" t="s">
        <v>813</v>
      </c>
      <c r="C427" s="14"/>
      <c r="D427" s="14"/>
      <c r="E427" s="14"/>
      <c r="F427" s="15">
        <f>F428+F430+F432</f>
        <v>645700</v>
      </c>
      <c r="G427" s="15">
        <f t="shared" ref="G427:H427" si="222">G428+G430+G432</f>
        <v>645700</v>
      </c>
      <c r="H427" s="15">
        <f t="shared" si="222"/>
        <v>645700</v>
      </c>
    </row>
    <row r="428" spans="1:8" s="9" customFormat="1" ht="31.5" x14ac:dyDescent="0.2">
      <c r="A428" s="13" t="s">
        <v>461</v>
      </c>
      <c r="B428" s="14" t="s">
        <v>462</v>
      </c>
      <c r="C428" s="14"/>
      <c r="D428" s="14"/>
      <c r="E428" s="14"/>
      <c r="F428" s="15">
        <f>F429</f>
        <v>138700</v>
      </c>
      <c r="G428" s="15">
        <f t="shared" ref="G428:H428" si="223">G429</f>
        <v>138700</v>
      </c>
      <c r="H428" s="15">
        <f t="shared" si="223"/>
        <v>138700</v>
      </c>
    </row>
    <row r="429" spans="1:8" s="9" customFormat="1" ht="47.25" x14ac:dyDescent="0.2">
      <c r="A429" s="13" t="s">
        <v>463</v>
      </c>
      <c r="B429" s="14" t="s">
        <v>462</v>
      </c>
      <c r="C429" s="14" t="s">
        <v>23</v>
      </c>
      <c r="D429" s="14" t="s">
        <v>15</v>
      </c>
      <c r="E429" s="14" t="s">
        <v>21</v>
      </c>
      <c r="F429" s="15">
        <v>138700</v>
      </c>
      <c r="G429" s="15">
        <v>138700</v>
      </c>
      <c r="H429" s="15">
        <v>138700</v>
      </c>
    </row>
    <row r="430" spans="1:8" s="9" customFormat="1" ht="31.5" x14ac:dyDescent="0.2">
      <c r="A430" s="13" t="s">
        <v>464</v>
      </c>
      <c r="B430" s="14" t="s">
        <v>465</v>
      </c>
      <c r="C430" s="14"/>
      <c r="D430" s="14"/>
      <c r="E430" s="14"/>
      <c r="F430" s="15">
        <f>F431</f>
        <v>357500</v>
      </c>
      <c r="G430" s="15">
        <f t="shared" ref="G430:H430" si="224">G431</f>
        <v>357500</v>
      </c>
      <c r="H430" s="15">
        <f t="shared" si="224"/>
        <v>357500</v>
      </c>
    </row>
    <row r="431" spans="1:8" s="9" customFormat="1" ht="47.25" x14ac:dyDescent="0.2">
      <c r="A431" s="13" t="s">
        <v>466</v>
      </c>
      <c r="B431" s="14" t="s">
        <v>465</v>
      </c>
      <c r="C431" s="14" t="s">
        <v>23</v>
      </c>
      <c r="D431" s="14" t="s">
        <v>15</v>
      </c>
      <c r="E431" s="14" t="s">
        <v>21</v>
      </c>
      <c r="F431" s="15">
        <v>357500</v>
      </c>
      <c r="G431" s="15">
        <v>357500</v>
      </c>
      <c r="H431" s="15">
        <v>357500</v>
      </c>
    </row>
    <row r="432" spans="1:8" s="9" customFormat="1" ht="31.5" x14ac:dyDescent="0.2">
      <c r="A432" s="13" t="s">
        <v>467</v>
      </c>
      <c r="B432" s="14" t="s">
        <v>468</v>
      </c>
      <c r="C432" s="14"/>
      <c r="D432" s="14"/>
      <c r="E432" s="14"/>
      <c r="F432" s="15">
        <f>F433</f>
        <v>149500</v>
      </c>
      <c r="G432" s="15">
        <f t="shared" ref="G432:H432" si="225">G433</f>
        <v>149500</v>
      </c>
      <c r="H432" s="15">
        <f t="shared" si="225"/>
        <v>149500</v>
      </c>
    </row>
    <row r="433" spans="1:8" s="9" customFormat="1" ht="47.25" x14ac:dyDescent="0.2">
      <c r="A433" s="13" t="s">
        <v>469</v>
      </c>
      <c r="B433" s="14" t="s">
        <v>468</v>
      </c>
      <c r="C433" s="14" t="s">
        <v>23</v>
      </c>
      <c r="D433" s="14" t="s">
        <v>15</v>
      </c>
      <c r="E433" s="14" t="s">
        <v>21</v>
      </c>
      <c r="F433" s="15">
        <v>149500</v>
      </c>
      <c r="G433" s="15">
        <v>149500</v>
      </c>
      <c r="H433" s="15">
        <v>149500</v>
      </c>
    </row>
    <row r="434" spans="1:8" s="9" customFormat="1" ht="15.75" x14ac:dyDescent="0.2">
      <c r="A434" s="16" t="s">
        <v>764</v>
      </c>
      <c r="B434" s="17" t="s">
        <v>814</v>
      </c>
      <c r="C434" s="14"/>
      <c r="D434" s="14"/>
      <c r="E434" s="14"/>
      <c r="F434" s="15">
        <f>F435+F437+F439+F441+F443+F445+F447+F450+F453</f>
        <v>17186900</v>
      </c>
      <c r="G434" s="15">
        <f t="shared" ref="G434:H434" si="226">G435+G437+G439+G441+G443+G445+G447+G450+G453</f>
        <v>14209700</v>
      </c>
      <c r="H434" s="15">
        <f t="shared" si="226"/>
        <v>13865300</v>
      </c>
    </row>
    <row r="435" spans="1:8" s="9" customFormat="1" ht="31.5" x14ac:dyDescent="0.2">
      <c r="A435" s="13" t="s">
        <v>461</v>
      </c>
      <c r="B435" s="14" t="s">
        <v>470</v>
      </c>
      <c r="C435" s="14"/>
      <c r="D435" s="14"/>
      <c r="E435" s="14"/>
      <c r="F435" s="15">
        <f>F436</f>
        <v>4093200</v>
      </c>
      <c r="G435" s="15">
        <f t="shared" ref="G435:H435" si="227">G436</f>
        <v>4093200</v>
      </c>
      <c r="H435" s="15">
        <f t="shared" si="227"/>
        <v>4094500</v>
      </c>
    </row>
    <row r="436" spans="1:8" s="9" customFormat="1" ht="47.25" x14ac:dyDescent="0.2">
      <c r="A436" s="13" t="s">
        <v>471</v>
      </c>
      <c r="B436" s="14" t="s">
        <v>470</v>
      </c>
      <c r="C436" s="14" t="s">
        <v>62</v>
      </c>
      <c r="D436" s="14" t="s">
        <v>15</v>
      </c>
      <c r="E436" s="14" t="s">
        <v>21</v>
      </c>
      <c r="F436" s="15">
        <v>4093200</v>
      </c>
      <c r="G436" s="15">
        <v>4093200</v>
      </c>
      <c r="H436" s="15">
        <v>4094500</v>
      </c>
    </row>
    <row r="437" spans="1:8" s="9" customFormat="1" ht="15.75" x14ac:dyDescent="0.2">
      <c r="A437" s="13" t="s">
        <v>472</v>
      </c>
      <c r="B437" s="14" t="s">
        <v>473</v>
      </c>
      <c r="C437" s="14"/>
      <c r="D437" s="14"/>
      <c r="E437" s="14"/>
      <c r="F437" s="15">
        <f>F438</f>
        <v>0</v>
      </c>
      <c r="G437" s="15">
        <f t="shared" ref="G437:H437" si="228">G438</f>
        <v>3300</v>
      </c>
      <c r="H437" s="15">
        <f t="shared" si="228"/>
        <v>0</v>
      </c>
    </row>
    <row r="438" spans="1:8" s="9" customFormat="1" ht="31.5" x14ac:dyDescent="0.2">
      <c r="A438" s="13" t="s">
        <v>474</v>
      </c>
      <c r="B438" s="14" t="s">
        <v>473</v>
      </c>
      <c r="C438" s="14" t="s">
        <v>62</v>
      </c>
      <c r="D438" s="14" t="s">
        <v>15</v>
      </c>
      <c r="E438" s="14" t="s">
        <v>21</v>
      </c>
      <c r="F438" s="15">
        <v>0</v>
      </c>
      <c r="G438" s="15">
        <v>3300</v>
      </c>
      <c r="H438" s="15">
        <v>0</v>
      </c>
    </row>
    <row r="439" spans="1:8" s="9" customFormat="1" ht="31.5" x14ac:dyDescent="0.2">
      <c r="A439" s="13" t="s">
        <v>475</v>
      </c>
      <c r="B439" s="14" t="s">
        <v>476</v>
      </c>
      <c r="C439" s="14"/>
      <c r="D439" s="14"/>
      <c r="E439" s="14"/>
      <c r="F439" s="15">
        <f>F440</f>
        <v>852900</v>
      </c>
      <c r="G439" s="15">
        <f t="shared" ref="G439:H439" si="229">G440</f>
        <v>0</v>
      </c>
      <c r="H439" s="15">
        <f t="shared" si="229"/>
        <v>0</v>
      </c>
    </row>
    <row r="440" spans="1:8" s="9" customFormat="1" ht="31.5" x14ac:dyDescent="0.2">
      <c r="A440" s="13" t="s">
        <v>477</v>
      </c>
      <c r="B440" s="14" t="s">
        <v>476</v>
      </c>
      <c r="C440" s="14" t="s">
        <v>62</v>
      </c>
      <c r="D440" s="14" t="s">
        <v>15</v>
      </c>
      <c r="E440" s="14" t="s">
        <v>21</v>
      </c>
      <c r="F440" s="15">
        <v>852900</v>
      </c>
      <c r="G440" s="15">
        <v>0</v>
      </c>
      <c r="H440" s="15">
        <v>0</v>
      </c>
    </row>
    <row r="441" spans="1:8" s="9" customFormat="1" ht="31.5" x14ac:dyDescent="0.2">
      <c r="A441" s="13" t="s">
        <v>464</v>
      </c>
      <c r="B441" s="14" t="s">
        <v>478</v>
      </c>
      <c r="C441" s="14"/>
      <c r="D441" s="14"/>
      <c r="E441" s="14"/>
      <c r="F441" s="15">
        <f>F442</f>
        <v>4320200</v>
      </c>
      <c r="G441" s="15">
        <f t="shared" ref="G441:H441" si="230">G442</f>
        <v>4320200</v>
      </c>
      <c r="H441" s="15">
        <f t="shared" si="230"/>
        <v>4320200</v>
      </c>
    </row>
    <row r="442" spans="1:8" s="9" customFormat="1" ht="47.25" x14ac:dyDescent="0.2">
      <c r="A442" s="13" t="s">
        <v>479</v>
      </c>
      <c r="B442" s="14" t="s">
        <v>478</v>
      </c>
      <c r="C442" s="14" t="s">
        <v>62</v>
      </c>
      <c r="D442" s="14" t="s">
        <v>15</v>
      </c>
      <c r="E442" s="14" t="s">
        <v>21</v>
      </c>
      <c r="F442" s="15">
        <v>4320200</v>
      </c>
      <c r="G442" s="15">
        <v>4320200</v>
      </c>
      <c r="H442" s="15">
        <v>4320200</v>
      </c>
    </row>
    <row r="443" spans="1:8" s="9" customFormat="1" ht="31.5" x14ac:dyDescent="0.2">
      <c r="A443" s="13" t="s">
        <v>480</v>
      </c>
      <c r="B443" s="14" t="s">
        <v>481</v>
      </c>
      <c r="C443" s="14"/>
      <c r="D443" s="14"/>
      <c r="E443" s="14"/>
      <c r="F443" s="15">
        <f>F444</f>
        <v>4412300</v>
      </c>
      <c r="G443" s="15">
        <f t="shared" ref="G443:H443" si="231">G444</f>
        <v>4412300</v>
      </c>
      <c r="H443" s="15">
        <f t="shared" si="231"/>
        <v>4412300</v>
      </c>
    </row>
    <row r="444" spans="1:8" s="9" customFormat="1" ht="47.25" x14ac:dyDescent="0.2">
      <c r="A444" s="13" t="s">
        <v>482</v>
      </c>
      <c r="B444" s="14" t="s">
        <v>481</v>
      </c>
      <c r="C444" s="14" t="s">
        <v>62</v>
      </c>
      <c r="D444" s="14" t="s">
        <v>15</v>
      </c>
      <c r="E444" s="14" t="s">
        <v>21</v>
      </c>
      <c r="F444" s="15">
        <v>4412300</v>
      </c>
      <c r="G444" s="15">
        <v>4412300</v>
      </c>
      <c r="H444" s="15">
        <v>4412300</v>
      </c>
    </row>
    <row r="445" spans="1:8" s="9" customFormat="1" ht="15.75" x14ac:dyDescent="0.2">
      <c r="A445" s="13" t="s">
        <v>483</v>
      </c>
      <c r="B445" s="14" t="s">
        <v>484</v>
      </c>
      <c r="C445" s="14"/>
      <c r="D445" s="14"/>
      <c r="E445" s="14"/>
      <c r="F445" s="15">
        <f>F446</f>
        <v>450000</v>
      </c>
      <c r="G445" s="15">
        <f t="shared" ref="G445:H445" si="232">G446</f>
        <v>450000</v>
      </c>
      <c r="H445" s="15">
        <f t="shared" si="232"/>
        <v>450000</v>
      </c>
    </row>
    <row r="446" spans="1:8" s="9" customFormat="1" ht="31.5" x14ac:dyDescent="0.2">
      <c r="A446" s="13" t="s">
        <v>485</v>
      </c>
      <c r="B446" s="14" t="s">
        <v>484</v>
      </c>
      <c r="C446" s="14" t="s">
        <v>62</v>
      </c>
      <c r="D446" s="14" t="s">
        <v>15</v>
      </c>
      <c r="E446" s="14" t="s">
        <v>16</v>
      </c>
      <c r="F446" s="15">
        <v>450000</v>
      </c>
      <c r="G446" s="15">
        <v>450000</v>
      </c>
      <c r="H446" s="15">
        <v>450000</v>
      </c>
    </row>
    <row r="447" spans="1:8" s="9" customFormat="1" ht="31.5" x14ac:dyDescent="0.2">
      <c r="A447" s="13" t="s">
        <v>486</v>
      </c>
      <c r="B447" s="14" t="s">
        <v>487</v>
      </c>
      <c r="C447" s="14"/>
      <c r="D447" s="14"/>
      <c r="E447" s="14"/>
      <c r="F447" s="15">
        <f>F448+F449</f>
        <v>110000</v>
      </c>
      <c r="G447" s="15">
        <f t="shared" ref="G447:H447" si="233">G448+G449</f>
        <v>110000</v>
      </c>
      <c r="H447" s="15">
        <f t="shared" si="233"/>
        <v>100000</v>
      </c>
    </row>
    <row r="448" spans="1:8" s="9" customFormat="1" ht="47.25" x14ac:dyDescent="0.2">
      <c r="A448" s="13" t="s">
        <v>488</v>
      </c>
      <c r="B448" s="14" t="s">
        <v>487</v>
      </c>
      <c r="C448" s="14" t="s">
        <v>62</v>
      </c>
      <c r="D448" s="14" t="s">
        <v>15</v>
      </c>
      <c r="E448" s="14" t="s">
        <v>21</v>
      </c>
      <c r="F448" s="15">
        <v>100000</v>
      </c>
      <c r="G448" s="15">
        <v>100000</v>
      </c>
      <c r="H448" s="15">
        <v>100000</v>
      </c>
    </row>
    <row r="449" spans="1:8" s="9" customFormat="1" ht="47.25" x14ac:dyDescent="0.2">
      <c r="A449" s="13" t="s">
        <v>488</v>
      </c>
      <c r="B449" s="14" t="s">
        <v>487</v>
      </c>
      <c r="C449" s="14" t="s">
        <v>62</v>
      </c>
      <c r="D449" s="14" t="s">
        <v>15</v>
      </c>
      <c r="E449" s="14" t="s">
        <v>39</v>
      </c>
      <c r="F449" s="15">
        <v>10000</v>
      </c>
      <c r="G449" s="15">
        <v>10000</v>
      </c>
      <c r="H449" s="15">
        <v>0</v>
      </c>
    </row>
    <row r="450" spans="1:8" s="9" customFormat="1" ht="31.5" x14ac:dyDescent="0.2">
      <c r="A450" s="13" t="s">
        <v>489</v>
      </c>
      <c r="B450" s="14" t="s">
        <v>490</v>
      </c>
      <c r="C450" s="14"/>
      <c r="D450" s="14"/>
      <c r="E450" s="14"/>
      <c r="F450" s="15">
        <f>F451+F452</f>
        <v>2460000</v>
      </c>
      <c r="G450" s="15">
        <f t="shared" ref="G450:H450" si="234">G451+G452</f>
        <v>332400</v>
      </c>
      <c r="H450" s="15">
        <f t="shared" si="234"/>
        <v>0</v>
      </c>
    </row>
    <row r="451" spans="1:8" s="9" customFormat="1" ht="47.25" x14ac:dyDescent="0.2">
      <c r="A451" s="13" t="s">
        <v>491</v>
      </c>
      <c r="B451" s="14" t="s">
        <v>490</v>
      </c>
      <c r="C451" s="14" t="s">
        <v>62</v>
      </c>
      <c r="D451" s="14" t="s">
        <v>15</v>
      </c>
      <c r="E451" s="14" t="s">
        <v>29</v>
      </c>
      <c r="F451" s="15">
        <v>1230000</v>
      </c>
      <c r="G451" s="15">
        <v>0</v>
      </c>
      <c r="H451" s="15">
        <v>0</v>
      </c>
    </row>
    <row r="452" spans="1:8" s="9" customFormat="1" ht="47.25" x14ac:dyDescent="0.2">
      <c r="A452" s="13" t="s">
        <v>491</v>
      </c>
      <c r="B452" s="14" t="s">
        <v>490</v>
      </c>
      <c r="C452" s="14" t="s">
        <v>62</v>
      </c>
      <c r="D452" s="14" t="s">
        <v>15</v>
      </c>
      <c r="E452" s="14" t="s">
        <v>21</v>
      </c>
      <c r="F452" s="15">
        <v>1230000</v>
      </c>
      <c r="G452" s="15">
        <v>332400</v>
      </c>
      <c r="H452" s="15">
        <v>0</v>
      </c>
    </row>
    <row r="453" spans="1:8" s="9" customFormat="1" ht="15.75" x14ac:dyDescent="0.2">
      <c r="A453" s="13" t="s">
        <v>492</v>
      </c>
      <c r="B453" s="14" t="s">
        <v>493</v>
      </c>
      <c r="C453" s="14"/>
      <c r="D453" s="14"/>
      <c r="E453" s="14"/>
      <c r="F453" s="15">
        <f>F454</f>
        <v>488300</v>
      </c>
      <c r="G453" s="15">
        <f t="shared" ref="G453:H453" si="235">G454</f>
        <v>488300</v>
      </c>
      <c r="H453" s="15">
        <f t="shared" si="235"/>
        <v>488300</v>
      </c>
    </row>
    <row r="454" spans="1:8" s="9" customFormat="1" ht="31.5" x14ac:dyDescent="0.2">
      <c r="A454" s="13" t="s">
        <v>494</v>
      </c>
      <c r="B454" s="14" t="s">
        <v>493</v>
      </c>
      <c r="C454" s="14" t="s">
        <v>62</v>
      </c>
      <c r="D454" s="14" t="s">
        <v>15</v>
      </c>
      <c r="E454" s="14" t="s">
        <v>21</v>
      </c>
      <c r="F454" s="15">
        <v>488300</v>
      </c>
      <c r="G454" s="15">
        <v>488300</v>
      </c>
      <c r="H454" s="15">
        <v>488300</v>
      </c>
    </row>
    <row r="455" spans="1:8" s="9" customFormat="1" ht="15.75" x14ac:dyDescent="0.2">
      <c r="A455" s="16" t="s">
        <v>816</v>
      </c>
      <c r="B455" s="17" t="s">
        <v>815</v>
      </c>
      <c r="C455" s="14"/>
      <c r="D455" s="14"/>
      <c r="E455" s="14"/>
      <c r="F455" s="15">
        <f>F456</f>
        <v>10000</v>
      </c>
      <c r="G455" s="15">
        <f t="shared" ref="G455:H455" si="236">G456</f>
        <v>0</v>
      </c>
      <c r="H455" s="15">
        <f t="shared" si="236"/>
        <v>0</v>
      </c>
    </row>
    <row r="456" spans="1:8" s="9" customFormat="1" ht="31.5" x14ac:dyDescent="0.2">
      <c r="A456" s="13" t="s">
        <v>495</v>
      </c>
      <c r="B456" s="14" t="s">
        <v>496</v>
      </c>
      <c r="C456" s="14"/>
      <c r="D456" s="14"/>
      <c r="E456" s="14"/>
      <c r="F456" s="15">
        <f>F457</f>
        <v>10000</v>
      </c>
      <c r="G456" s="15">
        <f t="shared" ref="G456:H456" si="237">G457</f>
        <v>0</v>
      </c>
      <c r="H456" s="15">
        <f t="shared" si="237"/>
        <v>0</v>
      </c>
    </row>
    <row r="457" spans="1:8" s="9" customFormat="1" ht="47.25" x14ac:dyDescent="0.2">
      <c r="A457" s="13" t="s">
        <v>497</v>
      </c>
      <c r="B457" s="14" t="s">
        <v>496</v>
      </c>
      <c r="C457" s="14" t="s">
        <v>62</v>
      </c>
      <c r="D457" s="14" t="s">
        <v>15</v>
      </c>
      <c r="E457" s="14" t="s">
        <v>21</v>
      </c>
      <c r="F457" s="15">
        <v>10000</v>
      </c>
      <c r="G457" s="15">
        <v>0</v>
      </c>
      <c r="H457" s="15">
        <v>0</v>
      </c>
    </row>
    <row r="458" spans="1:8" s="9" customFormat="1" ht="31.5" x14ac:dyDescent="0.2">
      <c r="A458" s="10" t="s">
        <v>498</v>
      </c>
      <c r="B458" s="11" t="s">
        <v>499</v>
      </c>
      <c r="C458" s="11"/>
      <c r="D458" s="11"/>
      <c r="E458" s="11"/>
      <c r="F458" s="12">
        <f>F459</f>
        <v>4931400</v>
      </c>
      <c r="G458" s="12">
        <f t="shared" ref="G458:H458" si="238">G459</f>
        <v>4931400</v>
      </c>
      <c r="H458" s="12">
        <f t="shared" si="238"/>
        <v>4931400</v>
      </c>
    </row>
    <row r="459" spans="1:8" s="9" customFormat="1" ht="15.75" x14ac:dyDescent="0.2">
      <c r="A459" s="16" t="s">
        <v>764</v>
      </c>
      <c r="B459" s="17" t="s">
        <v>817</v>
      </c>
      <c r="C459" s="14"/>
      <c r="D459" s="14"/>
      <c r="E459" s="14"/>
      <c r="F459" s="15">
        <f>F460+F462+F464+F466+F468</f>
        <v>4931400</v>
      </c>
      <c r="G459" s="15">
        <f t="shared" ref="G459:H459" si="239">G460+G462+G464+G466+G468</f>
        <v>4931400</v>
      </c>
      <c r="H459" s="15">
        <f t="shared" si="239"/>
        <v>4931400</v>
      </c>
    </row>
    <row r="460" spans="1:8" s="9" customFormat="1" ht="63" x14ac:dyDescent="0.2">
      <c r="A460" s="13" t="s">
        <v>500</v>
      </c>
      <c r="B460" s="14" t="s">
        <v>501</v>
      </c>
      <c r="C460" s="14"/>
      <c r="D460" s="14"/>
      <c r="E460" s="14"/>
      <c r="F460" s="15">
        <f>F461</f>
        <v>2651800</v>
      </c>
      <c r="G460" s="15">
        <f t="shared" ref="G460:H460" si="240">G461</f>
        <v>2651800</v>
      </c>
      <c r="H460" s="15">
        <f t="shared" si="240"/>
        <v>2651800</v>
      </c>
    </row>
    <row r="461" spans="1:8" s="9" customFormat="1" ht="78.75" x14ac:dyDescent="0.2">
      <c r="A461" s="13" t="s">
        <v>502</v>
      </c>
      <c r="B461" s="14" t="s">
        <v>501</v>
      </c>
      <c r="C461" s="14" t="s">
        <v>62</v>
      </c>
      <c r="D461" s="14" t="s">
        <v>15</v>
      </c>
      <c r="E461" s="14" t="s">
        <v>29</v>
      </c>
      <c r="F461" s="15">
        <v>2651800</v>
      </c>
      <c r="G461" s="15">
        <v>2651800</v>
      </c>
      <c r="H461" s="15">
        <v>2651800</v>
      </c>
    </row>
    <row r="462" spans="1:8" s="9" customFormat="1" ht="31.5" x14ac:dyDescent="0.2">
      <c r="A462" s="13" t="s">
        <v>503</v>
      </c>
      <c r="B462" s="14" t="s">
        <v>504</v>
      </c>
      <c r="C462" s="14"/>
      <c r="D462" s="14"/>
      <c r="E462" s="14"/>
      <c r="F462" s="15">
        <f>F463</f>
        <v>288600</v>
      </c>
      <c r="G462" s="15">
        <f t="shared" ref="G462:H462" si="241">G463</f>
        <v>288600</v>
      </c>
      <c r="H462" s="15">
        <f t="shared" si="241"/>
        <v>288600</v>
      </c>
    </row>
    <row r="463" spans="1:8" s="9" customFormat="1" ht="47.25" x14ac:dyDescent="0.2">
      <c r="A463" s="13" t="s">
        <v>505</v>
      </c>
      <c r="B463" s="14" t="s">
        <v>504</v>
      </c>
      <c r="C463" s="14" t="s">
        <v>62</v>
      </c>
      <c r="D463" s="14" t="s">
        <v>15</v>
      </c>
      <c r="E463" s="14" t="s">
        <v>29</v>
      </c>
      <c r="F463" s="15">
        <v>288600</v>
      </c>
      <c r="G463" s="15">
        <v>288600</v>
      </c>
      <c r="H463" s="15">
        <v>288600</v>
      </c>
    </row>
    <row r="464" spans="1:8" s="9" customFormat="1" ht="31.5" x14ac:dyDescent="0.2">
      <c r="A464" s="13" t="s">
        <v>506</v>
      </c>
      <c r="B464" s="14" t="s">
        <v>507</v>
      </c>
      <c r="C464" s="14"/>
      <c r="D464" s="14"/>
      <c r="E464" s="14"/>
      <c r="F464" s="15">
        <f>F465</f>
        <v>795600</v>
      </c>
      <c r="G464" s="15">
        <f t="shared" ref="G464:H464" si="242">G465</f>
        <v>795600</v>
      </c>
      <c r="H464" s="15">
        <f t="shared" si="242"/>
        <v>795600</v>
      </c>
    </row>
    <row r="465" spans="1:8" s="9" customFormat="1" ht="31.5" x14ac:dyDescent="0.2">
      <c r="A465" s="13" t="s">
        <v>508</v>
      </c>
      <c r="B465" s="14" t="s">
        <v>507</v>
      </c>
      <c r="C465" s="14" t="s">
        <v>62</v>
      </c>
      <c r="D465" s="14" t="s">
        <v>15</v>
      </c>
      <c r="E465" s="14" t="s">
        <v>29</v>
      </c>
      <c r="F465" s="15">
        <v>795600</v>
      </c>
      <c r="G465" s="15">
        <v>795600</v>
      </c>
      <c r="H465" s="15">
        <v>795600</v>
      </c>
    </row>
    <row r="466" spans="1:8" s="9" customFormat="1" ht="63" x14ac:dyDescent="0.2">
      <c r="A466" s="13" t="s">
        <v>509</v>
      </c>
      <c r="B466" s="14" t="s">
        <v>510</v>
      </c>
      <c r="C466" s="14"/>
      <c r="D466" s="14"/>
      <c r="E466" s="14"/>
      <c r="F466" s="15">
        <f>F467</f>
        <v>505900</v>
      </c>
      <c r="G466" s="15">
        <f t="shared" ref="G466:H466" si="243">G467</f>
        <v>505900</v>
      </c>
      <c r="H466" s="15">
        <f t="shared" si="243"/>
        <v>505900</v>
      </c>
    </row>
    <row r="467" spans="1:8" s="9" customFormat="1" ht="78.75" x14ac:dyDescent="0.2">
      <c r="A467" s="13" t="s">
        <v>511</v>
      </c>
      <c r="B467" s="14" t="s">
        <v>510</v>
      </c>
      <c r="C467" s="14" t="s">
        <v>9</v>
      </c>
      <c r="D467" s="14" t="s">
        <v>6</v>
      </c>
      <c r="E467" s="14" t="s">
        <v>7</v>
      </c>
      <c r="F467" s="15">
        <v>505900</v>
      </c>
      <c r="G467" s="15">
        <v>505900</v>
      </c>
      <c r="H467" s="15">
        <v>505900</v>
      </c>
    </row>
    <row r="468" spans="1:8" s="9" customFormat="1" ht="31.5" x14ac:dyDescent="0.2">
      <c r="A468" s="13" t="s">
        <v>512</v>
      </c>
      <c r="B468" s="14" t="s">
        <v>513</v>
      </c>
      <c r="C468" s="14"/>
      <c r="D468" s="14"/>
      <c r="E468" s="14"/>
      <c r="F468" s="15">
        <f>F469</f>
        <v>689500</v>
      </c>
      <c r="G468" s="15">
        <f t="shared" ref="G468:H468" si="244">G469</f>
        <v>689500</v>
      </c>
      <c r="H468" s="15">
        <f t="shared" si="244"/>
        <v>689500</v>
      </c>
    </row>
    <row r="469" spans="1:8" s="9" customFormat="1" ht="47.25" x14ac:dyDescent="0.2">
      <c r="A469" s="13" t="s">
        <v>514</v>
      </c>
      <c r="B469" s="14" t="s">
        <v>513</v>
      </c>
      <c r="C469" s="14" t="s">
        <v>62</v>
      </c>
      <c r="D469" s="14" t="s">
        <v>15</v>
      </c>
      <c r="E469" s="14" t="s">
        <v>29</v>
      </c>
      <c r="F469" s="15">
        <v>689500</v>
      </c>
      <c r="G469" s="15">
        <v>689500</v>
      </c>
      <c r="H469" s="15">
        <v>689500</v>
      </c>
    </row>
    <row r="470" spans="1:8" s="9" customFormat="1" ht="31.5" x14ac:dyDescent="0.2">
      <c r="A470" s="10" t="s">
        <v>515</v>
      </c>
      <c r="B470" s="11" t="s">
        <v>516</v>
      </c>
      <c r="C470" s="11"/>
      <c r="D470" s="11"/>
      <c r="E470" s="11"/>
      <c r="F470" s="12">
        <f>F471</f>
        <v>413300</v>
      </c>
      <c r="G470" s="12">
        <f t="shared" ref="G470:H470" si="245">G471</f>
        <v>0</v>
      </c>
      <c r="H470" s="12">
        <f t="shared" si="245"/>
        <v>0</v>
      </c>
    </row>
    <row r="471" spans="1:8" s="9" customFormat="1" ht="15.75" x14ac:dyDescent="0.2">
      <c r="A471" s="16" t="s">
        <v>754</v>
      </c>
      <c r="B471" s="17" t="s">
        <v>818</v>
      </c>
      <c r="C471" s="14"/>
      <c r="D471" s="14"/>
      <c r="E471" s="14"/>
      <c r="F471" s="15">
        <f>F472</f>
        <v>413300</v>
      </c>
      <c r="G471" s="15">
        <f t="shared" ref="G471:H471" si="246">G472</f>
        <v>0</v>
      </c>
      <c r="H471" s="15">
        <f t="shared" si="246"/>
        <v>0</v>
      </c>
    </row>
    <row r="472" spans="1:8" s="9" customFormat="1" ht="31.5" x14ac:dyDescent="0.2">
      <c r="A472" s="13" t="s">
        <v>517</v>
      </c>
      <c r="B472" s="14" t="s">
        <v>518</v>
      </c>
      <c r="C472" s="14"/>
      <c r="D472" s="14"/>
      <c r="E472" s="14"/>
      <c r="F472" s="15">
        <f>F473</f>
        <v>413300</v>
      </c>
      <c r="G472" s="15">
        <f t="shared" ref="G472:H472" si="247">G473</f>
        <v>0</v>
      </c>
      <c r="H472" s="15">
        <f t="shared" si="247"/>
        <v>0</v>
      </c>
    </row>
    <row r="473" spans="1:8" s="9" customFormat="1" ht="31.5" x14ac:dyDescent="0.2">
      <c r="A473" s="13" t="s">
        <v>519</v>
      </c>
      <c r="B473" s="14" t="s">
        <v>518</v>
      </c>
      <c r="C473" s="14" t="s">
        <v>43</v>
      </c>
      <c r="D473" s="14" t="s">
        <v>7</v>
      </c>
      <c r="E473" s="14" t="s">
        <v>100</v>
      </c>
      <c r="F473" s="15">
        <v>413300</v>
      </c>
      <c r="G473" s="15">
        <v>0</v>
      </c>
      <c r="H473" s="15">
        <v>0</v>
      </c>
    </row>
    <row r="474" spans="1:8" s="9" customFormat="1" ht="31.5" x14ac:dyDescent="0.2">
      <c r="A474" s="10" t="s">
        <v>520</v>
      </c>
      <c r="B474" s="11" t="s">
        <v>521</v>
      </c>
      <c r="C474" s="11"/>
      <c r="D474" s="11"/>
      <c r="E474" s="11"/>
      <c r="F474" s="12">
        <f>F475+F477+F479+F481</f>
        <v>2573000</v>
      </c>
      <c r="G474" s="12">
        <f t="shared" ref="G474:H474" si="248">G475+G477+G479+G481</f>
        <v>0</v>
      </c>
      <c r="H474" s="12">
        <f t="shared" si="248"/>
        <v>0</v>
      </c>
    </row>
    <row r="475" spans="1:8" s="9" customFormat="1" ht="15.75" x14ac:dyDescent="0.2">
      <c r="A475" s="13" t="s">
        <v>522</v>
      </c>
      <c r="B475" s="14" t="s">
        <v>523</v>
      </c>
      <c r="C475" s="14"/>
      <c r="D475" s="14"/>
      <c r="E475" s="14"/>
      <c r="F475" s="15">
        <f>F476</f>
        <v>320000</v>
      </c>
      <c r="G475" s="15">
        <f t="shared" ref="G475:H475" si="249">G476</f>
        <v>0</v>
      </c>
      <c r="H475" s="15">
        <f t="shared" si="249"/>
        <v>0</v>
      </c>
    </row>
    <row r="476" spans="1:8" s="9" customFormat="1" ht="31.5" x14ac:dyDescent="0.2">
      <c r="A476" s="13" t="s">
        <v>524</v>
      </c>
      <c r="B476" s="14" t="s">
        <v>523</v>
      </c>
      <c r="C476" s="14" t="s">
        <v>62</v>
      </c>
      <c r="D476" s="14" t="s">
        <v>29</v>
      </c>
      <c r="E476" s="14" t="s">
        <v>50</v>
      </c>
      <c r="F476" s="15">
        <v>320000</v>
      </c>
      <c r="G476" s="15">
        <v>0</v>
      </c>
      <c r="H476" s="15">
        <v>0</v>
      </c>
    </row>
    <row r="477" spans="1:8" s="9" customFormat="1" ht="15.75" x14ac:dyDescent="0.2">
      <c r="A477" s="13" t="s">
        <v>525</v>
      </c>
      <c r="B477" s="14" t="s">
        <v>526</v>
      </c>
      <c r="C477" s="14"/>
      <c r="D477" s="14"/>
      <c r="E477" s="14"/>
      <c r="F477" s="15">
        <f>F478</f>
        <v>642000</v>
      </c>
      <c r="G477" s="15">
        <f t="shared" ref="G477:H477" si="250">G478</f>
        <v>0</v>
      </c>
      <c r="H477" s="15">
        <f t="shared" si="250"/>
        <v>0</v>
      </c>
    </row>
    <row r="478" spans="1:8" s="9" customFormat="1" ht="31.5" x14ac:dyDescent="0.2">
      <c r="A478" s="13" t="s">
        <v>527</v>
      </c>
      <c r="B478" s="14" t="s">
        <v>526</v>
      </c>
      <c r="C478" s="14" t="s">
        <v>62</v>
      </c>
      <c r="D478" s="14" t="s">
        <v>29</v>
      </c>
      <c r="E478" s="14" t="s">
        <v>50</v>
      </c>
      <c r="F478" s="15">
        <v>642000</v>
      </c>
      <c r="G478" s="15">
        <v>0</v>
      </c>
      <c r="H478" s="15">
        <v>0</v>
      </c>
    </row>
    <row r="479" spans="1:8" s="9" customFormat="1" ht="15.75" x14ac:dyDescent="0.2">
      <c r="A479" s="13" t="s">
        <v>528</v>
      </c>
      <c r="B479" s="14" t="s">
        <v>529</v>
      </c>
      <c r="C479" s="14"/>
      <c r="D479" s="14"/>
      <c r="E479" s="14"/>
      <c r="F479" s="15">
        <f>F480</f>
        <v>162000</v>
      </c>
      <c r="G479" s="15">
        <f t="shared" ref="G479:H479" si="251">G480</f>
        <v>0</v>
      </c>
      <c r="H479" s="15">
        <f t="shared" si="251"/>
        <v>0</v>
      </c>
    </row>
    <row r="480" spans="1:8" s="9" customFormat="1" ht="31.5" x14ac:dyDescent="0.2">
      <c r="A480" s="13" t="s">
        <v>530</v>
      </c>
      <c r="B480" s="14" t="s">
        <v>529</v>
      </c>
      <c r="C480" s="14" t="s">
        <v>62</v>
      </c>
      <c r="D480" s="14" t="s">
        <v>29</v>
      </c>
      <c r="E480" s="14" t="s">
        <v>50</v>
      </c>
      <c r="F480" s="15">
        <v>162000</v>
      </c>
      <c r="G480" s="15">
        <v>0</v>
      </c>
      <c r="H480" s="15">
        <v>0</v>
      </c>
    </row>
    <row r="481" spans="1:8" s="9" customFormat="1" ht="15.75" x14ac:dyDescent="0.2">
      <c r="A481" s="13" t="s">
        <v>531</v>
      </c>
      <c r="B481" s="14" t="s">
        <v>532</v>
      </c>
      <c r="C481" s="14"/>
      <c r="D481" s="14"/>
      <c r="E481" s="14"/>
      <c r="F481" s="15">
        <f>F482</f>
        <v>1449000</v>
      </c>
      <c r="G481" s="15">
        <f t="shared" ref="G481:H481" si="252">G482</f>
        <v>0</v>
      </c>
      <c r="H481" s="15">
        <f t="shared" si="252"/>
        <v>0</v>
      </c>
    </row>
    <row r="482" spans="1:8" s="9" customFormat="1" ht="31.5" x14ac:dyDescent="0.2">
      <c r="A482" s="13" t="s">
        <v>533</v>
      </c>
      <c r="B482" s="14" t="s">
        <v>532</v>
      </c>
      <c r="C482" s="14" t="s">
        <v>62</v>
      </c>
      <c r="D482" s="14" t="s">
        <v>29</v>
      </c>
      <c r="E482" s="14" t="s">
        <v>50</v>
      </c>
      <c r="F482" s="15">
        <v>1449000</v>
      </c>
      <c r="G482" s="15">
        <v>0</v>
      </c>
      <c r="H482" s="15">
        <v>0</v>
      </c>
    </row>
    <row r="483" spans="1:8" s="9" customFormat="1" ht="15.75" x14ac:dyDescent="0.2">
      <c r="A483" s="10" t="s">
        <v>534</v>
      </c>
      <c r="B483" s="11" t="s">
        <v>535</v>
      </c>
      <c r="C483" s="11"/>
      <c r="D483" s="11"/>
      <c r="E483" s="11"/>
      <c r="F483" s="12">
        <f>F484+F487+F489+F491+F500+F503+F505+F507+F510+F512+F515+F519+F521+F524+F531+F534+F544+F547</f>
        <v>205324891.78000003</v>
      </c>
      <c r="G483" s="12">
        <f t="shared" ref="G483:H483" si="253">G484+G487+G489+G491+G500+G503+G505+G507+G510+G512+G515+G519+G521+G524+G531+G534+G544+G547</f>
        <v>237821067.43000001</v>
      </c>
      <c r="H483" s="12">
        <f t="shared" si="253"/>
        <v>282808245.06</v>
      </c>
    </row>
    <row r="484" spans="1:8" s="9" customFormat="1" ht="15.75" x14ac:dyDescent="0.2">
      <c r="A484" s="13" t="s">
        <v>536</v>
      </c>
      <c r="B484" s="14" t="s">
        <v>537</v>
      </c>
      <c r="C484" s="14"/>
      <c r="D484" s="14"/>
      <c r="E484" s="14"/>
      <c r="F484" s="15">
        <f>F485+F486</f>
        <v>1424600</v>
      </c>
      <c r="G484" s="15">
        <f t="shared" ref="G484:H484" si="254">G485+G486</f>
        <v>1424600</v>
      </c>
      <c r="H484" s="15">
        <f t="shared" si="254"/>
        <v>1424600</v>
      </c>
    </row>
    <row r="485" spans="1:8" s="9" customFormat="1" ht="47.25" x14ac:dyDescent="0.2">
      <c r="A485" s="13" t="s">
        <v>538</v>
      </c>
      <c r="B485" s="14" t="s">
        <v>537</v>
      </c>
      <c r="C485" s="14" t="s">
        <v>18</v>
      </c>
      <c r="D485" s="14" t="s">
        <v>29</v>
      </c>
      <c r="E485" s="14" t="s">
        <v>50</v>
      </c>
      <c r="F485" s="15">
        <v>1344600</v>
      </c>
      <c r="G485" s="15">
        <v>1344600</v>
      </c>
      <c r="H485" s="15">
        <v>1344600</v>
      </c>
    </row>
    <row r="486" spans="1:8" s="9" customFormat="1" ht="31.5" x14ac:dyDescent="0.2">
      <c r="A486" s="13" t="s">
        <v>539</v>
      </c>
      <c r="B486" s="14" t="s">
        <v>537</v>
      </c>
      <c r="C486" s="14" t="s">
        <v>62</v>
      </c>
      <c r="D486" s="14" t="s">
        <v>29</v>
      </c>
      <c r="E486" s="14" t="s">
        <v>50</v>
      </c>
      <c r="F486" s="15">
        <v>80000</v>
      </c>
      <c r="G486" s="15">
        <v>80000</v>
      </c>
      <c r="H486" s="15">
        <v>80000</v>
      </c>
    </row>
    <row r="487" spans="1:8" s="9" customFormat="1" ht="31.5" x14ac:dyDescent="0.2">
      <c r="A487" s="13" t="s">
        <v>540</v>
      </c>
      <c r="B487" s="14" t="s">
        <v>541</v>
      </c>
      <c r="C487" s="14"/>
      <c r="D487" s="14"/>
      <c r="E487" s="14"/>
      <c r="F487" s="15">
        <f>F488</f>
        <v>269365</v>
      </c>
      <c r="G487" s="15">
        <f t="shared" ref="G487:H487" si="255">G488</f>
        <v>269365</v>
      </c>
      <c r="H487" s="15">
        <f t="shared" si="255"/>
        <v>269365</v>
      </c>
    </row>
    <row r="488" spans="1:8" s="9" customFormat="1" ht="47.25" x14ac:dyDescent="0.2">
      <c r="A488" s="13" t="s">
        <v>542</v>
      </c>
      <c r="B488" s="14" t="s">
        <v>541</v>
      </c>
      <c r="C488" s="14" t="s">
        <v>62</v>
      </c>
      <c r="D488" s="14" t="s">
        <v>100</v>
      </c>
      <c r="E488" s="14" t="s">
        <v>7</v>
      </c>
      <c r="F488" s="15">
        <v>269365</v>
      </c>
      <c r="G488" s="15">
        <v>269365</v>
      </c>
      <c r="H488" s="15">
        <v>269365</v>
      </c>
    </row>
    <row r="489" spans="1:8" s="9" customFormat="1" ht="15.75" x14ac:dyDescent="0.2">
      <c r="A489" s="13" t="s">
        <v>543</v>
      </c>
      <c r="B489" s="14" t="s">
        <v>544</v>
      </c>
      <c r="C489" s="14"/>
      <c r="D489" s="14"/>
      <c r="E489" s="14"/>
      <c r="F489" s="15">
        <f>F490</f>
        <v>2669900.0099999998</v>
      </c>
      <c r="G489" s="15">
        <f t="shared" ref="G489:H489" si="256">G490</f>
        <v>2669900.0099999998</v>
      </c>
      <c r="H489" s="15">
        <f t="shared" si="256"/>
        <v>2669900.0099999998</v>
      </c>
    </row>
    <row r="490" spans="1:8" s="9" customFormat="1" ht="47.25" x14ac:dyDescent="0.2">
      <c r="A490" s="13" t="s">
        <v>545</v>
      </c>
      <c r="B490" s="14" t="s">
        <v>544</v>
      </c>
      <c r="C490" s="14" t="s">
        <v>18</v>
      </c>
      <c r="D490" s="14" t="s">
        <v>29</v>
      </c>
      <c r="E490" s="14" t="s">
        <v>21</v>
      </c>
      <c r="F490" s="15">
        <v>2669900.0099999998</v>
      </c>
      <c r="G490" s="15">
        <v>2669900.0099999998</v>
      </c>
      <c r="H490" s="15">
        <v>2669900.0099999998</v>
      </c>
    </row>
    <row r="491" spans="1:8" s="9" customFormat="1" ht="15.75" x14ac:dyDescent="0.2">
      <c r="A491" s="13" t="s">
        <v>144</v>
      </c>
      <c r="B491" s="14" t="s">
        <v>546</v>
      </c>
      <c r="C491" s="14"/>
      <c r="D491" s="14"/>
      <c r="E491" s="14"/>
      <c r="F491" s="15">
        <f>F492+F493+F494+F495+F496+F497+F498+F499</f>
        <v>84134549.99000001</v>
      </c>
      <c r="G491" s="15">
        <f t="shared" ref="G491:H491" si="257">G492+G493+G494+G495+G496+G497+G498+G499</f>
        <v>85823292.99000001</v>
      </c>
      <c r="H491" s="15">
        <f t="shared" si="257"/>
        <v>87826751.590000004</v>
      </c>
    </row>
    <row r="492" spans="1:8" s="9" customFormat="1" ht="47.25" x14ac:dyDescent="0.2">
      <c r="A492" s="13" t="s">
        <v>147</v>
      </c>
      <c r="B492" s="14" t="s">
        <v>546</v>
      </c>
      <c r="C492" s="14" t="s">
        <v>18</v>
      </c>
      <c r="D492" s="14" t="s">
        <v>29</v>
      </c>
      <c r="E492" s="14" t="s">
        <v>39</v>
      </c>
      <c r="F492" s="15">
        <v>3644100</v>
      </c>
      <c r="G492" s="15">
        <v>3644100</v>
      </c>
      <c r="H492" s="15">
        <v>3644100</v>
      </c>
    </row>
    <row r="493" spans="1:8" s="9" customFormat="1" ht="31.5" x14ac:dyDescent="0.2">
      <c r="A493" s="13" t="s">
        <v>360</v>
      </c>
      <c r="B493" s="14" t="s">
        <v>546</v>
      </c>
      <c r="C493" s="14" t="s">
        <v>62</v>
      </c>
      <c r="D493" s="14" t="s">
        <v>29</v>
      </c>
      <c r="E493" s="14" t="s">
        <v>39</v>
      </c>
      <c r="F493" s="15">
        <v>555250</v>
      </c>
      <c r="G493" s="15">
        <v>683145</v>
      </c>
      <c r="H493" s="15">
        <v>786534</v>
      </c>
    </row>
    <row r="494" spans="1:8" s="9" customFormat="1" ht="47.25" x14ac:dyDescent="0.2">
      <c r="A494" s="13" t="s">
        <v>147</v>
      </c>
      <c r="B494" s="14" t="s">
        <v>546</v>
      </c>
      <c r="C494" s="14" t="s">
        <v>18</v>
      </c>
      <c r="D494" s="14" t="s">
        <v>29</v>
      </c>
      <c r="E494" s="14" t="s">
        <v>7</v>
      </c>
      <c r="F494" s="15">
        <v>51587799.990000002</v>
      </c>
      <c r="G494" s="15">
        <v>51587799.990000002</v>
      </c>
      <c r="H494" s="15">
        <v>51587799.990000002</v>
      </c>
    </row>
    <row r="495" spans="1:8" s="9" customFormat="1" ht="31.5" x14ac:dyDescent="0.2">
      <c r="A495" s="13" t="s">
        <v>360</v>
      </c>
      <c r="B495" s="14" t="s">
        <v>546</v>
      </c>
      <c r="C495" s="14" t="s">
        <v>62</v>
      </c>
      <c r="D495" s="14" t="s">
        <v>29</v>
      </c>
      <c r="E495" s="14" t="s">
        <v>7</v>
      </c>
      <c r="F495" s="15">
        <v>10058650</v>
      </c>
      <c r="G495" s="15">
        <v>11322103</v>
      </c>
      <c r="H495" s="15">
        <v>13027263.6</v>
      </c>
    </row>
    <row r="496" spans="1:8" s="9" customFormat="1" ht="47.25" x14ac:dyDescent="0.2">
      <c r="A496" s="13" t="s">
        <v>147</v>
      </c>
      <c r="B496" s="14" t="s">
        <v>546</v>
      </c>
      <c r="C496" s="14" t="s">
        <v>18</v>
      </c>
      <c r="D496" s="14" t="s">
        <v>15</v>
      </c>
      <c r="E496" s="14" t="s">
        <v>16</v>
      </c>
      <c r="F496" s="15">
        <v>4701100</v>
      </c>
      <c r="G496" s="15">
        <v>4701100</v>
      </c>
      <c r="H496" s="15">
        <v>4701100</v>
      </c>
    </row>
    <row r="497" spans="1:8" s="9" customFormat="1" ht="47.25" x14ac:dyDescent="0.2">
      <c r="A497" s="13" t="s">
        <v>147</v>
      </c>
      <c r="B497" s="14" t="s">
        <v>546</v>
      </c>
      <c r="C497" s="14" t="s">
        <v>18</v>
      </c>
      <c r="D497" s="14" t="s">
        <v>100</v>
      </c>
      <c r="E497" s="14" t="s">
        <v>7</v>
      </c>
      <c r="F497" s="15">
        <v>940100</v>
      </c>
      <c r="G497" s="15">
        <v>940100</v>
      </c>
      <c r="H497" s="15">
        <v>940100</v>
      </c>
    </row>
    <row r="498" spans="1:8" s="9" customFormat="1" ht="47.25" x14ac:dyDescent="0.2">
      <c r="A498" s="13" t="s">
        <v>147</v>
      </c>
      <c r="B498" s="14" t="s">
        <v>546</v>
      </c>
      <c r="C498" s="14" t="s">
        <v>18</v>
      </c>
      <c r="D498" s="14" t="s">
        <v>44</v>
      </c>
      <c r="E498" s="14" t="s">
        <v>344</v>
      </c>
      <c r="F498" s="15">
        <v>10560460</v>
      </c>
      <c r="G498" s="15">
        <v>10560460</v>
      </c>
      <c r="H498" s="15">
        <v>10560460</v>
      </c>
    </row>
    <row r="499" spans="1:8" s="9" customFormat="1" ht="31.5" x14ac:dyDescent="0.2">
      <c r="A499" s="13" t="s">
        <v>360</v>
      </c>
      <c r="B499" s="14" t="s">
        <v>546</v>
      </c>
      <c r="C499" s="14" t="s">
        <v>62</v>
      </c>
      <c r="D499" s="14" t="s">
        <v>44</v>
      </c>
      <c r="E499" s="14" t="s">
        <v>344</v>
      </c>
      <c r="F499" s="15">
        <v>2087090</v>
      </c>
      <c r="G499" s="15">
        <v>2384485</v>
      </c>
      <c r="H499" s="15">
        <v>2579394</v>
      </c>
    </row>
    <row r="500" spans="1:8" s="9" customFormat="1" ht="15.75" x14ac:dyDescent="0.2">
      <c r="A500" s="13" t="s">
        <v>547</v>
      </c>
      <c r="B500" s="14" t="s">
        <v>548</v>
      </c>
      <c r="C500" s="14"/>
      <c r="D500" s="14"/>
      <c r="E500" s="14"/>
      <c r="F500" s="15">
        <f>F501+F502</f>
        <v>2591230</v>
      </c>
      <c r="G500" s="15">
        <f t="shared" ref="G500:H500" si="258">G501+G502</f>
        <v>2613629</v>
      </c>
      <c r="H500" s="15">
        <f t="shared" si="258"/>
        <v>2630874.7999999998</v>
      </c>
    </row>
    <row r="501" spans="1:8" s="9" customFormat="1" ht="63" x14ac:dyDescent="0.2">
      <c r="A501" s="13" t="s">
        <v>549</v>
      </c>
      <c r="B501" s="14" t="s">
        <v>548</v>
      </c>
      <c r="C501" s="14" t="s">
        <v>18</v>
      </c>
      <c r="D501" s="14" t="s">
        <v>29</v>
      </c>
      <c r="E501" s="14" t="s">
        <v>146</v>
      </c>
      <c r="F501" s="15">
        <v>2411000</v>
      </c>
      <c r="G501" s="15">
        <v>2411000</v>
      </c>
      <c r="H501" s="15">
        <v>2411000</v>
      </c>
    </row>
    <row r="502" spans="1:8" s="9" customFormat="1" ht="31.5" x14ac:dyDescent="0.2">
      <c r="A502" s="13" t="s">
        <v>550</v>
      </c>
      <c r="B502" s="14" t="s">
        <v>548</v>
      </c>
      <c r="C502" s="14" t="s">
        <v>62</v>
      </c>
      <c r="D502" s="14" t="s">
        <v>29</v>
      </c>
      <c r="E502" s="14" t="s">
        <v>146</v>
      </c>
      <c r="F502" s="15">
        <v>180230</v>
      </c>
      <c r="G502" s="15">
        <v>202629</v>
      </c>
      <c r="H502" s="15">
        <v>219874.8</v>
      </c>
    </row>
    <row r="503" spans="1:8" s="9" customFormat="1" ht="15.75" x14ac:dyDescent="0.2">
      <c r="A503" s="13" t="s">
        <v>551</v>
      </c>
      <c r="B503" s="14" t="s">
        <v>552</v>
      </c>
      <c r="C503" s="14"/>
      <c r="D503" s="14"/>
      <c r="E503" s="14"/>
      <c r="F503" s="15">
        <f>F504</f>
        <v>1981100</v>
      </c>
      <c r="G503" s="15">
        <f t="shared" ref="G503:H503" si="259">G504</f>
        <v>1981100</v>
      </c>
      <c r="H503" s="15">
        <f t="shared" si="259"/>
        <v>1981100</v>
      </c>
    </row>
    <row r="504" spans="1:8" s="9" customFormat="1" ht="47.25" x14ac:dyDescent="0.2">
      <c r="A504" s="13" t="s">
        <v>553</v>
      </c>
      <c r="B504" s="14" t="s">
        <v>552</v>
      </c>
      <c r="C504" s="14" t="s">
        <v>18</v>
      </c>
      <c r="D504" s="14" t="s">
        <v>29</v>
      </c>
      <c r="E504" s="14" t="s">
        <v>39</v>
      </c>
      <c r="F504" s="15">
        <v>1981100</v>
      </c>
      <c r="G504" s="15">
        <v>1981100</v>
      </c>
      <c r="H504" s="15">
        <v>1981100</v>
      </c>
    </row>
    <row r="505" spans="1:8" s="9" customFormat="1" ht="15.75" x14ac:dyDescent="0.2">
      <c r="A505" s="13" t="s">
        <v>554</v>
      </c>
      <c r="B505" s="14" t="s">
        <v>555</v>
      </c>
      <c r="C505" s="14"/>
      <c r="D505" s="14"/>
      <c r="E505" s="14"/>
      <c r="F505" s="15">
        <f>F506</f>
        <v>2347400</v>
      </c>
      <c r="G505" s="15">
        <f t="shared" ref="G505:H505" si="260">G506</f>
        <v>2347400</v>
      </c>
      <c r="H505" s="15">
        <f t="shared" si="260"/>
        <v>2347400</v>
      </c>
    </row>
    <row r="506" spans="1:8" s="9" customFormat="1" ht="47.25" x14ac:dyDescent="0.2">
      <c r="A506" s="13" t="s">
        <v>556</v>
      </c>
      <c r="B506" s="14" t="s">
        <v>555</v>
      </c>
      <c r="C506" s="14" t="s">
        <v>18</v>
      </c>
      <c r="D506" s="14" t="s">
        <v>29</v>
      </c>
      <c r="E506" s="14" t="s">
        <v>146</v>
      </c>
      <c r="F506" s="15">
        <v>2347400</v>
      </c>
      <c r="G506" s="15">
        <v>2347400</v>
      </c>
      <c r="H506" s="15">
        <v>2347400</v>
      </c>
    </row>
    <row r="507" spans="1:8" s="9" customFormat="1" ht="110.25" x14ac:dyDescent="0.2">
      <c r="A507" s="13" t="s">
        <v>557</v>
      </c>
      <c r="B507" s="14" t="s">
        <v>558</v>
      </c>
      <c r="C507" s="14"/>
      <c r="D507" s="14"/>
      <c r="E507" s="14"/>
      <c r="F507" s="15">
        <f>F508+F509</f>
        <v>17200</v>
      </c>
      <c r="G507" s="15">
        <f t="shared" ref="G507:H507" si="261">G508+G509</f>
        <v>17200</v>
      </c>
      <c r="H507" s="15">
        <f t="shared" si="261"/>
        <v>17200</v>
      </c>
    </row>
    <row r="508" spans="1:8" s="9" customFormat="1" ht="141.75" x14ac:dyDescent="0.2">
      <c r="A508" s="13" t="s">
        <v>559</v>
      </c>
      <c r="B508" s="14" t="s">
        <v>558</v>
      </c>
      <c r="C508" s="14" t="s">
        <v>18</v>
      </c>
      <c r="D508" s="14" t="s">
        <v>39</v>
      </c>
      <c r="E508" s="14" t="s">
        <v>6</v>
      </c>
      <c r="F508" s="15">
        <v>12000</v>
      </c>
      <c r="G508" s="15">
        <v>12000</v>
      </c>
      <c r="H508" s="15">
        <v>12000</v>
      </c>
    </row>
    <row r="509" spans="1:8" s="9" customFormat="1" ht="126" x14ac:dyDescent="0.2">
      <c r="A509" s="13" t="s">
        <v>560</v>
      </c>
      <c r="B509" s="14" t="s">
        <v>558</v>
      </c>
      <c r="C509" s="14" t="s">
        <v>62</v>
      </c>
      <c r="D509" s="14" t="s">
        <v>39</v>
      </c>
      <c r="E509" s="14" t="s">
        <v>6</v>
      </c>
      <c r="F509" s="15">
        <v>5200</v>
      </c>
      <c r="G509" s="15">
        <v>5200</v>
      </c>
      <c r="H509" s="15">
        <v>5200</v>
      </c>
    </row>
    <row r="510" spans="1:8" s="9" customFormat="1" ht="31.5" x14ac:dyDescent="0.2">
      <c r="A510" s="13" t="s">
        <v>561</v>
      </c>
      <c r="B510" s="14" t="s">
        <v>562</v>
      </c>
      <c r="C510" s="14"/>
      <c r="D510" s="14"/>
      <c r="E510" s="14"/>
      <c r="F510" s="15">
        <f>F511</f>
        <v>1500</v>
      </c>
      <c r="G510" s="15">
        <f t="shared" ref="G510:H510" si="262">G511</f>
        <v>18400</v>
      </c>
      <c r="H510" s="15">
        <f t="shared" si="262"/>
        <v>1400</v>
      </c>
    </row>
    <row r="511" spans="1:8" s="9" customFormat="1" ht="47.25" x14ac:dyDescent="0.2">
      <c r="A511" s="13" t="s">
        <v>563</v>
      </c>
      <c r="B511" s="14" t="s">
        <v>562</v>
      </c>
      <c r="C511" s="14" t="s">
        <v>62</v>
      </c>
      <c r="D511" s="14" t="s">
        <v>29</v>
      </c>
      <c r="E511" s="14" t="s">
        <v>344</v>
      </c>
      <c r="F511" s="15">
        <v>1500</v>
      </c>
      <c r="G511" s="15">
        <v>18400</v>
      </c>
      <c r="H511" s="15">
        <v>1400</v>
      </c>
    </row>
    <row r="512" spans="1:8" s="9" customFormat="1" ht="15.75" x14ac:dyDescent="0.2">
      <c r="A512" s="13" t="s">
        <v>564</v>
      </c>
      <c r="B512" s="14" t="s">
        <v>565</v>
      </c>
      <c r="C512" s="14"/>
      <c r="D512" s="14"/>
      <c r="E512" s="14"/>
      <c r="F512" s="15">
        <f>F513+F514</f>
        <v>712500</v>
      </c>
      <c r="G512" s="15">
        <f t="shared" ref="G512:H512" si="263">G513+G514</f>
        <v>712500</v>
      </c>
      <c r="H512" s="15">
        <f t="shared" si="263"/>
        <v>712500</v>
      </c>
    </row>
    <row r="513" spans="1:8" s="9" customFormat="1" ht="47.25" x14ac:dyDescent="0.2">
      <c r="A513" s="13" t="s">
        <v>566</v>
      </c>
      <c r="B513" s="14" t="s">
        <v>565</v>
      </c>
      <c r="C513" s="14" t="s">
        <v>18</v>
      </c>
      <c r="D513" s="14" t="s">
        <v>7</v>
      </c>
      <c r="E513" s="14" t="s">
        <v>29</v>
      </c>
      <c r="F513" s="15">
        <v>678500</v>
      </c>
      <c r="G513" s="15">
        <v>678500</v>
      </c>
      <c r="H513" s="15">
        <v>678500</v>
      </c>
    </row>
    <row r="514" spans="1:8" s="9" customFormat="1" ht="31.5" x14ac:dyDescent="0.2">
      <c r="A514" s="13" t="s">
        <v>567</v>
      </c>
      <c r="B514" s="14" t="s">
        <v>565</v>
      </c>
      <c r="C514" s="14" t="s">
        <v>62</v>
      </c>
      <c r="D514" s="14" t="s">
        <v>7</v>
      </c>
      <c r="E514" s="14" t="s">
        <v>29</v>
      </c>
      <c r="F514" s="15">
        <v>34000</v>
      </c>
      <c r="G514" s="15">
        <v>34000</v>
      </c>
      <c r="H514" s="15">
        <v>34000</v>
      </c>
    </row>
    <row r="515" spans="1:8" s="9" customFormat="1" ht="157.5" x14ac:dyDescent="0.2">
      <c r="A515" s="13" t="s">
        <v>568</v>
      </c>
      <c r="B515" s="14" t="s">
        <v>569</v>
      </c>
      <c r="C515" s="14"/>
      <c r="D515" s="14"/>
      <c r="E515" s="14"/>
      <c r="F515" s="15">
        <f>F516+F517+F518</f>
        <v>144200</v>
      </c>
      <c r="G515" s="15">
        <f t="shared" ref="G515:H515" si="264">G516+G517+G518</f>
        <v>144200</v>
      </c>
      <c r="H515" s="15">
        <f t="shared" si="264"/>
        <v>144200</v>
      </c>
    </row>
    <row r="516" spans="1:8" s="9" customFormat="1" ht="189" x14ac:dyDescent="0.2">
      <c r="A516" s="13" t="s">
        <v>570</v>
      </c>
      <c r="B516" s="14" t="s">
        <v>569</v>
      </c>
      <c r="C516" s="14" t="s">
        <v>18</v>
      </c>
      <c r="D516" s="14" t="s">
        <v>29</v>
      </c>
      <c r="E516" s="14" t="s">
        <v>50</v>
      </c>
      <c r="F516" s="15">
        <v>121000</v>
      </c>
      <c r="G516" s="15">
        <v>121000</v>
      </c>
      <c r="H516" s="15">
        <v>121000</v>
      </c>
    </row>
    <row r="517" spans="1:8" s="9" customFormat="1" ht="173.25" x14ac:dyDescent="0.2">
      <c r="A517" s="13" t="s">
        <v>571</v>
      </c>
      <c r="B517" s="14" t="s">
        <v>569</v>
      </c>
      <c r="C517" s="14" t="s">
        <v>62</v>
      </c>
      <c r="D517" s="14" t="s">
        <v>29</v>
      </c>
      <c r="E517" s="14" t="s">
        <v>50</v>
      </c>
      <c r="F517" s="15">
        <v>18218</v>
      </c>
      <c r="G517" s="15">
        <v>18218</v>
      </c>
      <c r="H517" s="15">
        <v>18218</v>
      </c>
    </row>
    <row r="518" spans="1:8" s="9" customFormat="1" ht="157.5" x14ac:dyDescent="0.2">
      <c r="A518" s="13" t="s">
        <v>572</v>
      </c>
      <c r="B518" s="14" t="s">
        <v>569</v>
      </c>
      <c r="C518" s="14" t="s">
        <v>294</v>
      </c>
      <c r="D518" s="14" t="s">
        <v>29</v>
      </c>
      <c r="E518" s="14" t="s">
        <v>50</v>
      </c>
      <c r="F518" s="15">
        <v>4982</v>
      </c>
      <c r="G518" s="15">
        <v>4982</v>
      </c>
      <c r="H518" s="15">
        <v>4982</v>
      </c>
    </row>
    <row r="519" spans="1:8" s="9" customFormat="1" ht="31.5" x14ac:dyDescent="0.2">
      <c r="A519" s="13" t="s">
        <v>573</v>
      </c>
      <c r="B519" s="14" t="s">
        <v>574</v>
      </c>
      <c r="C519" s="14"/>
      <c r="D519" s="14"/>
      <c r="E519" s="14"/>
      <c r="F519" s="15">
        <f>F520</f>
        <v>511800</v>
      </c>
      <c r="G519" s="15">
        <f t="shared" ref="G519:H519" si="265">G520</f>
        <v>511800</v>
      </c>
      <c r="H519" s="15">
        <f t="shared" si="265"/>
        <v>511800</v>
      </c>
    </row>
    <row r="520" spans="1:8" s="9" customFormat="1" ht="63" x14ac:dyDescent="0.2">
      <c r="A520" s="13" t="s">
        <v>575</v>
      </c>
      <c r="B520" s="14" t="s">
        <v>574</v>
      </c>
      <c r="C520" s="14" t="s">
        <v>18</v>
      </c>
      <c r="D520" s="14" t="s">
        <v>39</v>
      </c>
      <c r="E520" s="14" t="s">
        <v>7</v>
      </c>
      <c r="F520" s="15">
        <v>511800</v>
      </c>
      <c r="G520" s="15">
        <v>511800</v>
      </c>
      <c r="H520" s="15">
        <v>511800</v>
      </c>
    </row>
    <row r="521" spans="1:8" s="9" customFormat="1" ht="15.75" x14ac:dyDescent="0.2">
      <c r="A521" s="13" t="s">
        <v>820</v>
      </c>
      <c r="B521" s="14" t="s">
        <v>819</v>
      </c>
      <c r="C521" s="14"/>
      <c r="D521" s="14"/>
      <c r="E521" s="14"/>
      <c r="F521" s="15">
        <f>F522</f>
        <v>2599800</v>
      </c>
      <c r="G521" s="15">
        <f t="shared" ref="G521:H521" si="266">G522</f>
        <v>2851400</v>
      </c>
      <c r="H521" s="15">
        <f t="shared" si="266"/>
        <v>2955500</v>
      </c>
    </row>
    <row r="522" spans="1:8" s="9" customFormat="1" ht="31.5" x14ac:dyDescent="0.2">
      <c r="A522" s="13" t="s">
        <v>576</v>
      </c>
      <c r="B522" s="14" t="s">
        <v>577</v>
      </c>
      <c r="C522" s="14"/>
      <c r="D522" s="14"/>
      <c r="E522" s="14"/>
      <c r="F522" s="15">
        <f>F523</f>
        <v>2599800</v>
      </c>
      <c r="G522" s="15">
        <f t="shared" ref="G522:H522" si="267">G523</f>
        <v>2851400</v>
      </c>
      <c r="H522" s="15">
        <f t="shared" si="267"/>
        <v>2955500</v>
      </c>
    </row>
    <row r="523" spans="1:8" s="9" customFormat="1" ht="31.5" x14ac:dyDescent="0.2">
      <c r="A523" s="13" t="s">
        <v>578</v>
      </c>
      <c r="B523" s="14" t="s">
        <v>577</v>
      </c>
      <c r="C523" s="14" t="s">
        <v>294</v>
      </c>
      <c r="D523" s="14" t="s">
        <v>21</v>
      </c>
      <c r="E523" s="14" t="s">
        <v>39</v>
      </c>
      <c r="F523" s="15">
        <v>2599800</v>
      </c>
      <c r="G523" s="15">
        <v>2851400</v>
      </c>
      <c r="H523" s="15">
        <v>2955500</v>
      </c>
    </row>
    <row r="524" spans="1:8" s="9" customFormat="1" ht="15.75" x14ac:dyDescent="0.2">
      <c r="A524" s="13" t="s">
        <v>776</v>
      </c>
      <c r="B524" s="14" t="s">
        <v>821</v>
      </c>
      <c r="C524" s="14"/>
      <c r="D524" s="14"/>
      <c r="E524" s="14"/>
      <c r="F524" s="15">
        <f>F525+F527+F529</f>
        <v>15460128</v>
      </c>
      <c r="G524" s="15">
        <f t="shared" ref="G524:H524" si="268">G525+G527+G529</f>
        <v>40073430.43</v>
      </c>
      <c r="H524" s="15">
        <f t="shared" si="268"/>
        <v>57834113.659999996</v>
      </c>
    </row>
    <row r="525" spans="1:8" s="9" customFormat="1" ht="15.75" x14ac:dyDescent="0.2">
      <c r="A525" s="13" t="s">
        <v>579</v>
      </c>
      <c r="B525" s="14" t="s">
        <v>580</v>
      </c>
      <c r="C525" s="14"/>
      <c r="D525" s="14"/>
      <c r="E525" s="14"/>
      <c r="F525" s="15">
        <f>F526</f>
        <v>4610128</v>
      </c>
      <c r="G525" s="15">
        <f t="shared" ref="G525:H525" si="269">G526</f>
        <v>0</v>
      </c>
      <c r="H525" s="15">
        <f t="shared" si="269"/>
        <v>0</v>
      </c>
    </row>
    <row r="526" spans="1:8" s="9" customFormat="1" ht="31.5" x14ac:dyDescent="0.2">
      <c r="A526" s="13" t="s">
        <v>581</v>
      </c>
      <c r="B526" s="14" t="s">
        <v>580</v>
      </c>
      <c r="C526" s="14" t="s">
        <v>43</v>
      </c>
      <c r="D526" s="14" t="s">
        <v>29</v>
      </c>
      <c r="E526" s="14" t="s">
        <v>15</v>
      </c>
      <c r="F526" s="15">
        <v>4610128</v>
      </c>
      <c r="G526" s="15">
        <v>0</v>
      </c>
      <c r="H526" s="15">
        <v>0</v>
      </c>
    </row>
    <row r="527" spans="1:8" s="9" customFormat="1" ht="15.75" x14ac:dyDescent="0.2">
      <c r="A527" s="13" t="s">
        <v>582</v>
      </c>
      <c r="B527" s="14" t="s">
        <v>583</v>
      </c>
      <c r="C527" s="14"/>
      <c r="D527" s="14"/>
      <c r="E527" s="14"/>
      <c r="F527" s="15">
        <f>F528</f>
        <v>10000000</v>
      </c>
      <c r="G527" s="15">
        <f t="shared" ref="G527:H527" si="270">G528</f>
        <v>40073430.43</v>
      </c>
      <c r="H527" s="15">
        <f t="shared" si="270"/>
        <v>57834113.659999996</v>
      </c>
    </row>
    <row r="528" spans="1:8" s="9" customFormat="1" ht="15.75" x14ac:dyDescent="0.2">
      <c r="A528" s="13" t="s">
        <v>584</v>
      </c>
      <c r="B528" s="14" t="s">
        <v>583</v>
      </c>
      <c r="C528" s="14" t="s">
        <v>43</v>
      </c>
      <c r="D528" s="14" t="s">
        <v>29</v>
      </c>
      <c r="E528" s="14" t="s">
        <v>44</v>
      </c>
      <c r="F528" s="15">
        <v>10000000</v>
      </c>
      <c r="G528" s="15">
        <v>40073430.43</v>
      </c>
      <c r="H528" s="15">
        <v>57834113.659999996</v>
      </c>
    </row>
    <row r="529" spans="1:8" s="9" customFormat="1" ht="15.75" x14ac:dyDescent="0.2">
      <c r="A529" s="13" t="s">
        <v>364</v>
      </c>
      <c r="B529" s="14" t="s">
        <v>585</v>
      </c>
      <c r="C529" s="14"/>
      <c r="D529" s="14"/>
      <c r="E529" s="14"/>
      <c r="F529" s="15">
        <f>F530</f>
        <v>850000</v>
      </c>
      <c r="G529" s="15">
        <f t="shared" ref="G529:H529" si="271">G530</f>
        <v>0</v>
      </c>
      <c r="H529" s="15">
        <f t="shared" si="271"/>
        <v>0</v>
      </c>
    </row>
    <row r="530" spans="1:8" s="9" customFormat="1" ht="31.5" x14ac:dyDescent="0.2">
      <c r="A530" s="13" t="s">
        <v>366</v>
      </c>
      <c r="B530" s="14" t="s">
        <v>585</v>
      </c>
      <c r="C530" s="14" t="s">
        <v>62</v>
      </c>
      <c r="D530" s="14" t="s">
        <v>29</v>
      </c>
      <c r="E530" s="14" t="s">
        <v>50</v>
      </c>
      <c r="F530" s="15">
        <v>850000</v>
      </c>
      <c r="G530" s="15">
        <v>0</v>
      </c>
      <c r="H530" s="15">
        <v>0</v>
      </c>
    </row>
    <row r="531" spans="1:8" s="9" customFormat="1" ht="15.75" x14ac:dyDescent="0.2">
      <c r="A531" s="13" t="s">
        <v>754</v>
      </c>
      <c r="B531" s="14" t="s">
        <v>822</v>
      </c>
      <c r="C531" s="14"/>
      <c r="D531" s="14"/>
      <c r="E531" s="14"/>
      <c r="F531" s="15">
        <f>F532</f>
        <v>21834918.780000001</v>
      </c>
      <c r="G531" s="15">
        <f t="shared" ref="G531:H531" si="272">G532</f>
        <v>20000000</v>
      </c>
      <c r="H531" s="15">
        <f t="shared" si="272"/>
        <v>40000000</v>
      </c>
    </row>
    <row r="532" spans="1:8" s="9" customFormat="1" ht="15.75" x14ac:dyDescent="0.2">
      <c r="A532" s="13" t="s">
        <v>586</v>
      </c>
      <c r="B532" s="14" t="s">
        <v>587</v>
      </c>
      <c r="C532" s="14"/>
      <c r="D532" s="14"/>
      <c r="E532" s="14"/>
      <c r="F532" s="15">
        <f>F533</f>
        <v>21834918.780000001</v>
      </c>
      <c r="G532" s="15">
        <f t="shared" ref="G532:H532" si="273">G533</f>
        <v>20000000</v>
      </c>
      <c r="H532" s="15">
        <f t="shared" si="273"/>
        <v>40000000</v>
      </c>
    </row>
    <row r="533" spans="1:8" s="9" customFormat="1" ht="31.5" x14ac:dyDescent="0.2">
      <c r="A533" s="13" t="s">
        <v>588</v>
      </c>
      <c r="B533" s="14" t="s">
        <v>587</v>
      </c>
      <c r="C533" s="14" t="s">
        <v>43</v>
      </c>
      <c r="D533" s="14" t="s">
        <v>6</v>
      </c>
      <c r="E533" s="14" t="s">
        <v>39</v>
      </c>
      <c r="F533" s="15">
        <v>21834918.780000001</v>
      </c>
      <c r="G533" s="15">
        <v>20000000</v>
      </c>
      <c r="H533" s="15">
        <v>40000000</v>
      </c>
    </row>
    <row r="534" spans="1:8" s="9" customFormat="1" ht="15.75" x14ac:dyDescent="0.2">
      <c r="A534" s="13" t="s">
        <v>716</v>
      </c>
      <c r="B534" s="14" t="s">
        <v>823</v>
      </c>
      <c r="C534" s="14"/>
      <c r="D534" s="14"/>
      <c r="E534" s="14"/>
      <c r="F534" s="15">
        <f>F535+F539+F541</f>
        <v>1274400</v>
      </c>
      <c r="G534" s="15">
        <f t="shared" ref="G534:H534" si="274">G535+G539+G541</f>
        <v>1274400</v>
      </c>
      <c r="H534" s="15">
        <f t="shared" si="274"/>
        <v>1274400</v>
      </c>
    </row>
    <row r="535" spans="1:8" s="9" customFormat="1" ht="15.75" x14ac:dyDescent="0.2">
      <c r="A535" s="13" t="s">
        <v>144</v>
      </c>
      <c r="B535" s="14" t="s">
        <v>589</v>
      </c>
      <c r="C535" s="14"/>
      <c r="D535" s="14"/>
      <c r="E535" s="14"/>
      <c r="F535" s="15">
        <f>F536+F537+F538</f>
        <v>1124600</v>
      </c>
      <c r="G535" s="15">
        <f t="shared" ref="G535:H535" si="275">G536+G537+G538</f>
        <v>1124600</v>
      </c>
      <c r="H535" s="15">
        <f t="shared" si="275"/>
        <v>1124600</v>
      </c>
    </row>
    <row r="536" spans="1:8" s="9" customFormat="1" ht="15.75" x14ac:dyDescent="0.2">
      <c r="A536" s="13" t="s">
        <v>263</v>
      </c>
      <c r="B536" s="14" t="s">
        <v>589</v>
      </c>
      <c r="C536" s="14" t="s">
        <v>43</v>
      </c>
      <c r="D536" s="14" t="s">
        <v>29</v>
      </c>
      <c r="E536" s="14" t="s">
        <v>39</v>
      </c>
      <c r="F536" s="15">
        <v>5000</v>
      </c>
      <c r="G536" s="15">
        <v>5000</v>
      </c>
      <c r="H536" s="15">
        <v>5000</v>
      </c>
    </row>
    <row r="537" spans="1:8" s="9" customFormat="1" ht="15.75" x14ac:dyDescent="0.2">
      <c r="A537" s="13" t="s">
        <v>263</v>
      </c>
      <c r="B537" s="14" t="s">
        <v>589</v>
      </c>
      <c r="C537" s="14" t="s">
        <v>43</v>
      </c>
      <c r="D537" s="14" t="s">
        <v>29</v>
      </c>
      <c r="E537" s="14" t="s">
        <v>7</v>
      </c>
      <c r="F537" s="15">
        <v>344000</v>
      </c>
      <c r="G537" s="15">
        <v>344000</v>
      </c>
      <c r="H537" s="15">
        <v>344000</v>
      </c>
    </row>
    <row r="538" spans="1:8" s="9" customFormat="1" ht="15.75" x14ac:dyDescent="0.2">
      <c r="A538" s="13" t="s">
        <v>263</v>
      </c>
      <c r="B538" s="14" t="s">
        <v>589</v>
      </c>
      <c r="C538" s="14" t="s">
        <v>43</v>
      </c>
      <c r="D538" s="14" t="s">
        <v>44</v>
      </c>
      <c r="E538" s="14" t="s">
        <v>344</v>
      </c>
      <c r="F538" s="15">
        <v>775600</v>
      </c>
      <c r="G538" s="15">
        <v>775600</v>
      </c>
      <c r="H538" s="15">
        <v>775600</v>
      </c>
    </row>
    <row r="539" spans="1:8" s="9" customFormat="1" ht="15.75" x14ac:dyDescent="0.2">
      <c r="A539" s="13" t="s">
        <v>547</v>
      </c>
      <c r="B539" s="14" t="s">
        <v>590</v>
      </c>
      <c r="C539" s="14"/>
      <c r="D539" s="14"/>
      <c r="E539" s="14"/>
      <c r="F539" s="15">
        <f>F540</f>
        <v>1000</v>
      </c>
      <c r="G539" s="15">
        <f t="shared" ref="G539:H539" si="276">G540</f>
        <v>1000</v>
      </c>
      <c r="H539" s="15">
        <f t="shared" si="276"/>
        <v>1000</v>
      </c>
    </row>
    <row r="540" spans="1:8" s="9" customFormat="1" ht="31.5" x14ac:dyDescent="0.2">
      <c r="A540" s="13" t="s">
        <v>591</v>
      </c>
      <c r="B540" s="14" t="s">
        <v>590</v>
      </c>
      <c r="C540" s="14" t="s">
        <v>43</v>
      </c>
      <c r="D540" s="14" t="s">
        <v>29</v>
      </c>
      <c r="E540" s="14" t="s">
        <v>146</v>
      </c>
      <c r="F540" s="15">
        <v>1000</v>
      </c>
      <c r="G540" s="15">
        <v>1000</v>
      </c>
      <c r="H540" s="15">
        <v>1000</v>
      </c>
    </row>
    <row r="541" spans="1:8" s="9" customFormat="1" ht="31.5" x14ac:dyDescent="0.2">
      <c r="A541" s="13" t="s">
        <v>592</v>
      </c>
      <c r="B541" s="14" t="s">
        <v>593</v>
      </c>
      <c r="C541" s="14"/>
      <c r="D541" s="14"/>
      <c r="E541" s="14"/>
      <c r="F541" s="15">
        <f>F542+F543</f>
        <v>148800</v>
      </c>
      <c r="G541" s="15">
        <f t="shared" ref="G541:H541" si="277">G542+G543</f>
        <v>148800</v>
      </c>
      <c r="H541" s="15">
        <f t="shared" si="277"/>
        <v>148800</v>
      </c>
    </row>
    <row r="542" spans="1:8" s="9" customFormat="1" ht="47.25" x14ac:dyDescent="0.2">
      <c r="A542" s="13" t="s">
        <v>594</v>
      </c>
      <c r="B542" s="14" t="s">
        <v>593</v>
      </c>
      <c r="C542" s="14" t="s">
        <v>43</v>
      </c>
      <c r="D542" s="14" t="s">
        <v>15</v>
      </c>
      <c r="E542" s="14" t="s">
        <v>16</v>
      </c>
      <c r="F542" s="15">
        <v>147200</v>
      </c>
      <c r="G542" s="15">
        <v>147200</v>
      </c>
      <c r="H542" s="15">
        <v>147200</v>
      </c>
    </row>
    <row r="543" spans="1:8" s="9" customFormat="1" ht="47.25" x14ac:dyDescent="0.2">
      <c r="A543" s="13" t="s">
        <v>594</v>
      </c>
      <c r="B543" s="14" t="s">
        <v>593</v>
      </c>
      <c r="C543" s="14" t="s">
        <v>43</v>
      </c>
      <c r="D543" s="14" t="s">
        <v>100</v>
      </c>
      <c r="E543" s="14" t="s">
        <v>7</v>
      </c>
      <c r="F543" s="15">
        <v>1600</v>
      </c>
      <c r="G543" s="15">
        <v>1600</v>
      </c>
      <c r="H543" s="15">
        <v>1600</v>
      </c>
    </row>
    <row r="544" spans="1:8" s="9" customFormat="1" ht="15.75" x14ac:dyDescent="0.2">
      <c r="A544" s="13" t="s">
        <v>825</v>
      </c>
      <c r="B544" s="14" t="s">
        <v>824</v>
      </c>
      <c r="C544" s="14"/>
      <c r="D544" s="14"/>
      <c r="E544" s="14"/>
      <c r="F544" s="15">
        <f>F545</f>
        <v>2150100</v>
      </c>
      <c r="G544" s="15">
        <f t="shared" ref="G544:H544" si="278">G545</f>
        <v>2150100</v>
      </c>
      <c r="H544" s="15">
        <f t="shared" si="278"/>
        <v>2150100</v>
      </c>
    </row>
    <row r="545" spans="1:8" s="9" customFormat="1" ht="15.75" x14ac:dyDescent="0.2">
      <c r="A545" s="13" t="s">
        <v>595</v>
      </c>
      <c r="B545" s="14" t="s">
        <v>596</v>
      </c>
      <c r="C545" s="14"/>
      <c r="D545" s="14"/>
      <c r="E545" s="14"/>
      <c r="F545" s="15">
        <f>F546</f>
        <v>2150100</v>
      </c>
      <c r="G545" s="15">
        <f t="shared" ref="G545:H545" si="279">G546</f>
        <v>2150100</v>
      </c>
      <c r="H545" s="15">
        <f t="shared" si="279"/>
        <v>2150100</v>
      </c>
    </row>
    <row r="546" spans="1:8" s="9" customFormat="1" ht="15.75" x14ac:dyDescent="0.2">
      <c r="A546" s="13" t="s">
        <v>597</v>
      </c>
      <c r="B546" s="14" t="s">
        <v>596</v>
      </c>
      <c r="C546" s="14" t="s">
        <v>9</v>
      </c>
      <c r="D546" s="14" t="s">
        <v>29</v>
      </c>
      <c r="E546" s="14" t="s">
        <v>50</v>
      </c>
      <c r="F546" s="15">
        <v>2150100</v>
      </c>
      <c r="G546" s="15">
        <v>2150100</v>
      </c>
      <c r="H546" s="15">
        <v>2150100</v>
      </c>
    </row>
    <row r="547" spans="1:8" s="9" customFormat="1" ht="15.75" x14ac:dyDescent="0.2">
      <c r="A547" s="13" t="s">
        <v>718</v>
      </c>
      <c r="B547" s="14" t="s">
        <v>826</v>
      </c>
      <c r="C547" s="14"/>
      <c r="D547" s="14"/>
      <c r="E547" s="14"/>
      <c r="F547" s="15">
        <f>F548+F550</f>
        <v>65200200</v>
      </c>
      <c r="G547" s="15">
        <f t="shared" ref="G547:H547" si="280">G548+G550</f>
        <v>72938350</v>
      </c>
      <c r="H547" s="15">
        <f t="shared" si="280"/>
        <v>78057040</v>
      </c>
    </row>
    <row r="548" spans="1:8" s="9" customFormat="1" ht="15.75" x14ac:dyDescent="0.2">
      <c r="A548" s="13" t="s">
        <v>81</v>
      </c>
      <c r="B548" s="14" t="s">
        <v>598</v>
      </c>
      <c r="C548" s="14"/>
      <c r="D548" s="14"/>
      <c r="E548" s="14"/>
      <c r="F548" s="15">
        <f>F549</f>
        <v>1638000</v>
      </c>
      <c r="G548" s="15">
        <f t="shared" ref="G548:H548" si="281">G549</f>
        <v>1638000</v>
      </c>
      <c r="H548" s="15">
        <f t="shared" si="281"/>
        <v>1638000</v>
      </c>
    </row>
    <row r="549" spans="1:8" s="9" customFormat="1" ht="47.25" x14ac:dyDescent="0.2">
      <c r="A549" s="13" t="s">
        <v>599</v>
      </c>
      <c r="B549" s="14" t="s">
        <v>598</v>
      </c>
      <c r="C549" s="14" t="s">
        <v>18</v>
      </c>
      <c r="D549" s="14" t="s">
        <v>15</v>
      </c>
      <c r="E549" s="14" t="s">
        <v>16</v>
      </c>
      <c r="F549" s="15">
        <v>1638000</v>
      </c>
      <c r="G549" s="15">
        <v>1638000</v>
      </c>
      <c r="H549" s="15">
        <v>1638000</v>
      </c>
    </row>
    <row r="550" spans="1:8" s="9" customFormat="1" ht="31.5" x14ac:dyDescent="0.2">
      <c r="A550" s="13" t="s">
        <v>592</v>
      </c>
      <c r="B550" s="14" t="s">
        <v>600</v>
      </c>
      <c r="C550" s="14"/>
      <c r="D550" s="14"/>
      <c r="E550" s="14"/>
      <c r="F550" s="15">
        <f>F551+F552+F553+F554</f>
        <v>63562200</v>
      </c>
      <c r="G550" s="15">
        <f t="shared" ref="G550:H550" si="282">G551+G552+G553+G554</f>
        <v>71300350</v>
      </c>
      <c r="H550" s="15">
        <f t="shared" si="282"/>
        <v>76419040</v>
      </c>
    </row>
    <row r="551" spans="1:8" s="9" customFormat="1" ht="63" x14ac:dyDescent="0.2">
      <c r="A551" s="13" t="s">
        <v>601</v>
      </c>
      <c r="B551" s="14" t="s">
        <v>600</v>
      </c>
      <c r="C551" s="14" t="s">
        <v>18</v>
      </c>
      <c r="D551" s="14" t="s">
        <v>15</v>
      </c>
      <c r="E551" s="14" t="s">
        <v>16</v>
      </c>
      <c r="F551" s="15">
        <v>23585600</v>
      </c>
      <c r="G551" s="15">
        <v>23585600</v>
      </c>
      <c r="H551" s="15">
        <v>23585600</v>
      </c>
    </row>
    <row r="552" spans="1:8" s="9" customFormat="1" ht="47.25" x14ac:dyDescent="0.2">
      <c r="A552" s="13" t="s">
        <v>602</v>
      </c>
      <c r="B552" s="14" t="s">
        <v>600</v>
      </c>
      <c r="C552" s="14" t="s">
        <v>62</v>
      </c>
      <c r="D552" s="14" t="s">
        <v>15</v>
      </c>
      <c r="E552" s="14" t="s">
        <v>16</v>
      </c>
      <c r="F552" s="15">
        <v>14298200</v>
      </c>
      <c r="G552" s="15">
        <v>21895900</v>
      </c>
      <c r="H552" s="15">
        <v>26895900</v>
      </c>
    </row>
    <row r="553" spans="1:8" s="9" customFormat="1" ht="63" x14ac:dyDescent="0.2">
      <c r="A553" s="13" t="s">
        <v>601</v>
      </c>
      <c r="B553" s="14" t="s">
        <v>600</v>
      </c>
      <c r="C553" s="14" t="s">
        <v>18</v>
      </c>
      <c r="D553" s="14" t="s">
        <v>100</v>
      </c>
      <c r="E553" s="14" t="s">
        <v>7</v>
      </c>
      <c r="F553" s="15">
        <v>25160600</v>
      </c>
      <c r="G553" s="15">
        <v>25160600</v>
      </c>
      <c r="H553" s="15">
        <v>25160600</v>
      </c>
    </row>
    <row r="554" spans="1:8" s="9" customFormat="1" ht="47.25" x14ac:dyDescent="0.2">
      <c r="A554" s="13" t="s">
        <v>602</v>
      </c>
      <c r="B554" s="14" t="s">
        <v>600</v>
      </c>
      <c r="C554" s="14" t="s">
        <v>62</v>
      </c>
      <c r="D554" s="14" t="s">
        <v>100</v>
      </c>
      <c r="E554" s="14" t="s">
        <v>7</v>
      </c>
      <c r="F554" s="15">
        <v>517800</v>
      </c>
      <c r="G554" s="15">
        <v>658250</v>
      </c>
      <c r="H554" s="15">
        <v>776940</v>
      </c>
    </row>
    <row r="555" spans="1:8" s="9" customFormat="1" ht="31.5" x14ac:dyDescent="0.2">
      <c r="A555" s="10" t="s">
        <v>603</v>
      </c>
      <c r="B555" s="11" t="s">
        <v>604</v>
      </c>
      <c r="C555" s="11"/>
      <c r="D555" s="11"/>
      <c r="E555" s="11"/>
      <c r="F555" s="12">
        <f>F556</f>
        <v>6656326</v>
      </c>
      <c r="G555" s="12">
        <f t="shared" ref="G555:H555" si="283">G556</f>
        <v>6816080</v>
      </c>
      <c r="H555" s="12">
        <f t="shared" si="283"/>
        <v>7316080</v>
      </c>
    </row>
    <row r="556" spans="1:8" s="9" customFormat="1" ht="15.75" x14ac:dyDescent="0.2">
      <c r="A556" s="16" t="s">
        <v>828</v>
      </c>
      <c r="B556" s="17" t="s">
        <v>827</v>
      </c>
      <c r="C556" s="14"/>
      <c r="D556" s="14"/>
      <c r="E556" s="14"/>
      <c r="F556" s="15">
        <f>F557+F559+F561+F563+F565+F567+F569+F571</f>
        <v>6656326</v>
      </c>
      <c r="G556" s="15">
        <f t="shared" ref="G556:H556" si="284">G557+G559+G561+G563+G565+G567+G569+G571</f>
        <v>6816080</v>
      </c>
      <c r="H556" s="15">
        <f t="shared" si="284"/>
        <v>7316080</v>
      </c>
    </row>
    <row r="557" spans="1:8" s="9" customFormat="1" ht="15.75" x14ac:dyDescent="0.2">
      <c r="A557" s="13" t="s">
        <v>605</v>
      </c>
      <c r="B557" s="14" t="s">
        <v>606</v>
      </c>
      <c r="C557" s="14"/>
      <c r="D557" s="14"/>
      <c r="E557" s="14"/>
      <c r="F557" s="15">
        <f>F558</f>
        <v>163738</v>
      </c>
      <c r="G557" s="15">
        <f t="shared" ref="G557:H557" si="285">G558</f>
        <v>167668</v>
      </c>
      <c r="H557" s="15">
        <f t="shared" si="285"/>
        <v>179968</v>
      </c>
    </row>
    <row r="558" spans="1:8" s="9" customFormat="1" ht="31.5" x14ac:dyDescent="0.2">
      <c r="A558" s="13" t="s">
        <v>607</v>
      </c>
      <c r="B558" s="14" t="s">
        <v>606</v>
      </c>
      <c r="C558" s="14" t="s">
        <v>62</v>
      </c>
      <c r="D558" s="14" t="s">
        <v>7</v>
      </c>
      <c r="E558" s="14" t="s">
        <v>16</v>
      </c>
      <c r="F558" s="15">
        <v>163738</v>
      </c>
      <c r="G558" s="15">
        <v>167668</v>
      </c>
      <c r="H558" s="15">
        <v>179968</v>
      </c>
    </row>
    <row r="559" spans="1:8" s="9" customFormat="1" ht="31.5" x14ac:dyDescent="0.2">
      <c r="A559" s="13" t="s">
        <v>379</v>
      </c>
      <c r="B559" s="14" t="s">
        <v>608</v>
      </c>
      <c r="C559" s="14"/>
      <c r="D559" s="14"/>
      <c r="E559" s="14"/>
      <c r="F559" s="15">
        <f>F560</f>
        <v>412906</v>
      </c>
      <c r="G559" s="15">
        <f t="shared" ref="G559:H559" si="286">G560</f>
        <v>422816</v>
      </c>
      <c r="H559" s="15">
        <f t="shared" si="286"/>
        <v>453832</v>
      </c>
    </row>
    <row r="560" spans="1:8" s="9" customFormat="1" ht="31.5" x14ac:dyDescent="0.2">
      <c r="A560" s="13" t="s">
        <v>381</v>
      </c>
      <c r="B560" s="14" t="s">
        <v>608</v>
      </c>
      <c r="C560" s="14" t="s">
        <v>294</v>
      </c>
      <c r="D560" s="14" t="s">
        <v>7</v>
      </c>
      <c r="E560" s="14" t="s">
        <v>16</v>
      </c>
      <c r="F560" s="15">
        <v>412906</v>
      </c>
      <c r="G560" s="15">
        <v>422816</v>
      </c>
      <c r="H560" s="15">
        <v>453832</v>
      </c>
    </row>
    <row r="561" spans="1:8" s="9" customFormat="1" ht="31.5" x14ac:dyDescent="0.2">
      <c r="A561" s="13" t="s">
        <v>382</v>
      </c>
      <c r="B561" s="14" t="s">
        <v>609</v>
      </c>
      <c r="C561" s="14"/>
      <c r="D561" s="14"/>
      <c r="E561" s="14"/>
      <c r="F561" s="15">
        <f>F562</f>
        <v>519691</v>
      </c>
      <c r="G561" s="15">
        <f t="shared" ref="G561:H561" si="287">G562</f>
        <v>532164</v>
      </c>
      <c r="H561" s="15">
        <f t="shared" si="287"/>
        <v>571201</v>
      </c>
    </row>
    <row r="562" spans="1:8" s="9" customFormat="1" ht="31.5" x14ac:dyDescent="0.2">
      <c r="A562" s="13" t="s">
        <v>384</v>
      </c>
      <c r="B562" s="14" t="s">
        <v>609</v>
      </c>
      <c r="C562" s="14" t="s">
        <v>294</v>
      </c>
      <c r="D562" s="14" t="s">
        <v>7</v>
      </c>
      <c r="E562" s="14" t="s">
        <v>16</v>
      </c>
      <c r="F562" s="15">
        <v>519691</v>
      </c>
      <c r="G562" s="15">
        <v>532164</v>
      </c>
      <c r="H562" s="15">
        <v>571201</v>
      </c>
    </row>
    <row r="563" spans="1:8" s="9" customFormat="1" ht="31.5" x14ac:dyDescent="0.2">
      <c r="A563" s="13" t="s">
        <v>429</v>
      </c>
      <c r="B563" s="14" t="s">
        <v>610</v>
      </c>
      <c r="C563" s="14"/>
      <c r="D563" s="14"/>
      <c r="E563" s="14"/>
      <c r="F563" s="15">
        <f>F564</f>
        <v>270525</v>
      </c>
      <c r="G563" s="15">
        <f t="shared" ref="G563:H563" si="288">G564</f>
        <v>277017</v>
      </c>
      <c r="H563" s="15">
        <f t="shared" si="288"/>
        <v>297338</v>
      </c>
    </row>
    <row r="564" spans="1:8" s="9" customFormat="1" ht="31.5" x14ac:dyDescent="0.2">
      <c r="A564" s="13" t="s">
        <v>431</v>
      </c>
      <c r="B564" s="14" t="s">
        <v>610</v>
      </c>
      <c r="C564" s="14" t="s">
        <v>294</v>
      </c>
      <c r="D564" s="14" t="s">
        <v>7</v>
      </c>
      <c r="E564" s="14" t="s">
        <v>16</v>
      </c>
      <c r="F564" s="15">
        <v>270525</v>
      </c>
      <c r="G564" s="15">
        <v>277017</v>
      </c>
      <c r="H564" s="15">
        <v>297338</v>
      </c>
    </row>
    <row r="565" spans="1:8" s="9" customFormat="1" ht="31.5" x14ac:dyDescent="0.2">
      <c r="A565" s="13" t="s">
        <v>406</v>
      </c>
      <c r="B565" s="14" t="s">
        <v>611</v>
      </c>
      <c r="C565" s="14"/>
      <c r="D565" s="14"/>
      <c r="E565" s="14"/>
      <c r="F565" s="15">
        <f>F566</f>
        <v>448501</v>
      </c>
      <c r="G565" s="15">
        <f t="shared" ref="G565:H565" si="289">G566</f>
        <v>459265</v>
      </c>
      <c r="H565" s="15">
        <f t="shared" si="289"/>
        <v>492955</v>
      </c>
    </row>
    <row r="566" spans="1:8" s="9" customFormat="1" ht="31.5" x14ac:dyDescent="0.2">
      <c r="A566" s="13" t="s">
        <v>408</v>
      </c>
      <c r="B566" s="14" t="s">
        <v>611</v>
      </c>
      <c r="C566" s="14" t="s">
        <v>294</v>
      </c>
      <c r="D566" s="14" t="s">
        <v>7</v>
      </c>
      <c r="E566" s="14" t="s">
        <v>16</v>
      </c>
      <c r="F566" s="15">
        <v>448501</v>
      </c>
      <c r="G566" s="15">
        <v>459265</v>
      </c>
      <c r="H566" s="15">
        <v>492955</v>
      </c>
    </row>
    <row r="567" spans="1:8" s="9" customFormat="1" ht="31.5" x14ac:dyDescent="0.2">
      <c r="A567" s="13" t="s">
        <v>385</v>
      </c>
      <c r="B567" s="14" t="s">
        <v>612</v>
      </c>
      <c r="C567" s="14"/>
      <c r="D567" s="14"/>
      <c r="E567" s="14"/>
      <c r="F567" s="15">
        <f>F568</f>
        <v>441382</v>
      </c>
      <c r="G567" s="15">
        <f t="shared" ref="G567:H567" si="290">G568</f>
        <v>451976</v>
      </c>
      <c r="H567" s="15">
        <f t="shared" si="290"/>
        <v>485131</v>
      </c>
    </row>
    <row r="568" spans="1:8" s="9" customFormat="1" ht="31.5" x14ac:dyDescent="0.2">
      <c r="A568" s="13" t="s">
        <v>387</v>
      </c>
      <c r="B568" s="14" t="s">
        <v>612</v>
      </c>
      <c r="C568" s="14" t="s">
        <v>294</v>
      </c>
      <c r="D568" s="14" t="s">
        <v>7</v>
      </c>
      <c r="E568" s="14" t="s">
        <v>16</v>
      </c>
      <c r="F568" s="15">
        <v>441382</v>
      </c>
      <c r="G568" s="15">
        <v>451976</v>
      </c>
      <c r="H568" s="15">
        <v>485131</v>
      </c>
    </row>
    <row r="569" spans="1:8" s="9" customFormat="1" ht="31.5" x14ac:dyDescent="0.2">
      <c r="A569" s="13" t="s">
        <v>388</v>
      </c>
      <c r="B569" s="14" t="s">
        <v>613</v>
      </c>
      <c r="C569" s="14"/>
      <c r="D569" s="14"/>
      <c r="E569" s="14"/>
      <c r="F569" s="15">
        <f>F570</f>
        <v>2235387</v>
      </c>
      <c r="G569" s="15">
        <f t="shared" ref="G569:H569" si="291">G570</f>
        <v>2289037</v>
      </c>
      <c r="H569" s="15">
        <f t="shared" si="291"/>
        <v>2456951</v>
      </c>
    </row>
    <row r="570" spans="1:8" s="9" customFormat="1" ht="31.5" x14ac:dyDescent="0.2">
      <c r="A570" s="13" t="s">
        <v>390</v>
      </c>
      <c r="B570" s="14" t="s">
        <v>613</v>
      </c>
      <c r="C570" s="14" t="s">
        <v>294</v>
      </c>
      <c r="D570" s="14" t="s">
        <v>7</v>
      </c>
      <c r="E570" s="14" t="s">
        <v>16</v>
      </c>
      <c r="F570" s="15">
        <v>2235387</v>
      </c>
      <c r="G570" s="15">
        <v>2289037</v>
      </c>
      <c r="H570" s="15">
        <v>2456951</v>
      </c>
    </row>
    <row r="571" spans="1:8" s="9" customFormat="1" ht="31.5" x14ac:dyDescent="0.2">
      <c r="A571" s="13" t="s">
        <v>391</v>
      </c>
      <c r="B571" s="14" t="s">
        <v>614</v>
      </c>
      <c r="C571" s="14"/>
      <c r="D571" s="14"/>
      <c r="E571" s="14"/>
      <c r="F571" s="15">
        <f>F572</f>
        <v>2164196</v>
      </c>
      <c r="G571" s="15">
        <f t="shared" ref="G571:H571" si="292">G572</f>
        <v>2216137</v>
      </c>
      <c r="H571" s="15">
        <f t="shared" si="292"/>
        <v>2378704</v>
      </c>
    </row>
    <row r="572" spans="1:8" s="9" customFormat="1" ht="31.5" x14ac:dyDescent="0.2">
      <c r="A572" s="13" t="s">
        <v>393</v>
      </c>
      <c r="B572" s="14" t="s">
        <v>614</v>
      </c>
      <c r="C572" s="14" t="s">
        <v>294</v>
      </c>
      <c r="D572" s="14" t="s">
        <v>7</v>
      </c>
      <c r="E572" s="14" t="s">
        <v>16</v>
      </c>
      <c r="F572" s="15">
        <v>2164196</v>
      </c>
      <c r="G572" s="15">
        <v>2216137</v>
      </c>
      <c r="H572" s="15">
        <v>2378704</v>
      </c>
    </row>
    <row r="573" spans="1:8" s="9" customFormat="1" ht="31.5" x14ac:dyDescent="0.2">
      <c r="A573" s="10" t="s">
        <v>615</v>
      </c>
      <c r="B573" s="11" t="s">
        <v>616</v>
      </c>
      <c r="C573" s="11"/>
      <c r="D573" s="11"/>
      <c r="E573" s="11"/>
      <c r="F573" s="12">
        <f>F574</f>
        <v>53399078</v>
      </c>
      <c r="G573" s="12">
        <f t="shared" ref="G573:H573" si="293">G574</f>
        <v>25035003</v>
      </c>
      <c r="H573" s="12">
        <f t="shared" si="293"/>
        <v>24857520</v>
      </c>
    </row>
    <row r="574" spans="1:8" s="9" customFormat="1" ht="15.75" x14ac:dyDescent="0.2">
      <c r="A574" s="16" t="s">
        <v>830</v>
      </c>
      <c r="B574" s="17" t="s">
        <v>829</v>
      </c>
      <c r="C574" s="14"/>
      <c r="D574" s="14"/>
      <c r="E574" s="14"/>
      <c r="F574" s="15">
        <f>F575+F577</f>
        <v>53399078</v>
      </c>
      <c r="G574" s="15">
        <f t="shared" ref="G574:H574" si="294">G575+G577</f>
        <v>25035003</v>
      </c>
      <c r="H574" s="15">
        <f t="shared" si="294"/>
        <v>24857520</v>
      </c>
    </row>
    <row r="575" spans="1:8" s="9" customFormat="1" ht="31.5" x14ac:dyDescent="0.2">
      <c r="A575" s="13" t="s">
        <v>617</v>
      </c>
      <c r="B575" s="14" t="s">
        <v>618</v>
      </c>
      <c r="C575" s="14"/>
      <c r="D575" s="14"/>
      <c r="E575" s="14"/>
      <c r="F575" s="15">
        <f>F576</f>
        <v>52115763</v>
      </c>
      <c r="G575" s="15">
        <f t="shared" ref="G575:H575" si="295">G576</f>
        <v>23808337</v>
      </c>
      <c r="H575" s="15">
        <f t="shared" si="295"/>
        <v>23615216</v>
      </c>
    </row>
    <row r="576" spans="1:8" s="9" customFormat="1" ht="31.5" x14ac:dyDescent="0.2">
      <c r="A576" s="13" t="s">
        <v>619</v>
      </c>
      <c r="B576" s="14" t="s">
        <v>618</v>
      </c>
      <c r="C576" s="14" t="s">
        <v>62</v>
      </c>
      <c r="D576" s="14" t="s">
        <v>7</v>
      </c>
      <c r="E576" s="14" t="s">
        <v>16</v>
      </c>
      <c r="F576" s="15">
        <v>52115763</v>
      </c>
      <c r="G576" s="15">
        <v>23808337</v>
      </c>
      <c r="H576" s="15">
        <v>23615216</v>
      </c>
    </row>
    <row r="577" spans="1:8" s="9" customFormat="1" ht="31.5" x14ac:dyDescent="0.2">
      <c r="A577" s="13" t="s">
        <v>620</v>
      </c>
      <c r="B577" s="14" t="s">
        <v>621</v>
      </c>
      <c r="C577" s="14"/>
      <c r="D577" s="14"/>
      <c r="E577" s="14"/>
      <c r="F577" s="15">
        <f>F578</f>
        <v>1283315</v>
      </c>
      <c r="G577" s="15">
        <f t="shared" ref="G577:H577" si="296">G578</f>
        <v>1226666</v>
      </c>
      <c r="H577" s="15">
        <f t="shared" si="296"/>
        <v>1242304</v>
      </c>
    </row>
    <row r="578" spans="1:8" s="9" customFormat="1" ht="41.25" customHeight="1" x14ac:dyDescent="0.2">
      <c r="A578" s="13" t="s">
        <v>622</v>
      </c>
      <c r="B578" s="14" t="s">
        <v>621</v>
      </c>
      <c r="C578" s="14" t="s">
        <v>62</v>
      </c>
      <c r="D578" s="14" t="s">
        <v>7</v>
      </c>
      <c r="E578" s="14" t="s">
        <v>16</v>
      </c>
      <c r="F578" s="15">
        <v>1283315</v>
      </c>
      <c r="G578" s="15">
        <v>1226666</v>
      </c>
      <c r="H578" s="15">
        <v>1242304</v>
      </c>
    </row>
    <row r="579" spans="1:8" s="9" customFormat="1" ht="31.5" x14ac:dyDescent="0.2">
      <c r="A579" s="10" t="s">
        <v>623</v>
      </c>
      <c r="B579" s="11" t="s">
        <v>624</v>
      </c>
      <c r="C579" s="11"/>
      <c r="D579" s="11"/>
      <c r="E579" s="11"/>
      <c r="F579" s="12">
        <f>F580</f>
        <v>7198596</v>
      </c>
      <c r="G579" s="12">
        <f t="shared" ref="G579:H579" si="297">G580</f>
        <v>0</v>
      </c>
      <c r="H579" s="12">
        <f t="shared" si="297"/>
        <v>0</v>
      </c>
    </row>
    <row r="580" spans="1:8" s="9" customFormat="1" ht="15.75" x14ac:dyDescent="0.2">
      <c r="A580" s="16" t="s">
        <v>832</v>
      </c>
      <c r="B580" s="17" t="s">
        <v>831</v>
      </c>
      <c r="C580" s="14"/>
      <c r="D580" s="14"/>
      <c r="E580" s="14"/>
      <c r="F580" s="15">
        <f>F581+F583+F585</f>
        <v>7198596</v>
      </c>
      <c r="G580" s="15">
        <f t="shared" ref="G580:H580" si="298">G581+G583+G585</f>
        <v>0</v>
      </c>
      <c r="H580" s="15">
        <f t="shared" si="298"/>
        <v>0</v>
      </c>
    </row>
    <row r="581" spans="1:8" s="9" customFormat="1" ht="15.75" x14ac:dyDescent="0.2">
      <c r="A581" s="13" t="s">
        <v>605</v>
      </c>
      <c r="B581" s="14" t="s">
        <v>625</v>
      </c>
      <c r="C581" s="14"/>
      <c r="D581" s="14"/>
      <c r="E581" s="14"/>
      <c r="F581" s="15">
        <f>F582</f>
        <v>95000</v>
      </c>
      <c r="G581" s="15">
        <f t="shared" ref="G581:H581" si="299">G582</f>
        <v>0</v>
      </c>
      <c r="H581" s="15">
        <f t="shared" si="299"/>
        <v>0</v>
      </c>
    </row>
    <row r="582" spans="1:8" s="9" customFormat="1" ht="31.5" x14ac:dyDescent="0.2">
      <c r="A582" s="13" t="s">
        <v>607</v>
      </c>
      <c r="B582" s="14" t="s">
        <v>625</v>
      </c>
      <c r="C582" s="14" t="s">
        <v>62</v>
      </c>
      <c r="D582" s="14" t="s">
        <v>7</v>
      </c>
      <c r="E582" s="14" t="s">
        <v>16</v>
      </c>
      <c r="F582" s="15">
        <v>95000</v>
      </c>
      <c r="G582" s="15">
        <v>0</v>
      </c>
      <c r="H582" s="15">
        <v>0</v>
      </c>
    </row>
    <row r="583" spans="1:8" s="9" customFormat="1" ht="31.5" x14ac:dyDescent="0.2">
      <c r="A583" s="13" t="s">
        <v>617</v>
      </c>
      <c r="B583" s="14" t="s">
        <v>626</v>
      </c>
      <c r="C583" s="14"/>
      <c r="D583" s="14"/>
      <c r="E583" s="14"/>
      <c r="F583" s="15">
        <f>F584</f>
        <v>6582196</v>
      </c>
      <c r="G583" s="15">
        <f t="shared" ref="G583:H583" si="300">G584</f>
        <v>0</v>
      </c>
      <c r="H583" s="15">
        <f t="shared" si="300"/>
        <v>0</v>
      </c>
    </row>
    <row r="584" spans="1:8" s="9" customFormat="1" ht="31.5" x14ac:dyDescent="0.2">
      <c r="A584" s="13" t="s">
        <v>619</v>
      </c>
      <c r="B584" s="14" t="s">
        <v>626</v>
      </c>
      <c r="C584" s="14" t="s">
        <v>62</v>
      </c>
      <c r="D584" s="14" t="s">
        <v>7</v>
      </c>
      <c r="E584" s="14" t="s">
        <v>16</v>
      </c>
      <c r="F584" s="15">
        <v>6582196</v>
      </c>
      <c r="G584" s="15">
        <v>0</v>
      </c>
      <c r="H584" s="15">
        <v>0</v>
      </c>
    </row>
    <row r="585" spans="1:8" s="9" customFormat="1" ht="31.5" x14ac:dyDescent="0.2">
      <c r="A585" s="13" t="s">
        <v>620</v>
      </c>
      <c r="B585" s="14" t="s">
        <v>627</v>
      </c>
      <c r="C585" s="14"/>
      <c r="D585" s="14"/>
      <c r="E585" s="14"/>
      <c r="F585" s="15">
        <f>F586</f>
        <v>521400</v>
      </c>
      <c r="G585" s="15">
        <f t="shared" ref="G585:H585" si="301">G586</f>
        <v>0</v>
      </c>
      <c r="H585" s="15">
        <f t="shared" si="301"/>
        <v>0</v>
      </c>
    </row>
    <row r="586" spans="1:8" s="9" customFormat="1" ht="39.75" customHeight="1" x14ac:dyDescent="0.2">
      <c r="A586" s="13" t="s">
        <v>622</v>
      </c>
      <c r="B586" s="14" t="s">
        <v>627</v>
      </c>
      <c r="C586" s="14" t="s">
        <v>62</v>
      </c>
      <c r="D586" s="14" t="s">
        <v>7</v>
      </c>
      <c r="E586" s="14" t="s">
        <v>16</v>
      </c>
      <c r="F586" s="15">
        <v>521400</v>
      </c>
      <c r="G586" s="15">
        <v>0</v>
      </c>
      <c r="H586" s="15">
        <v>0</v>
      </c>
    </row>
    <row r="587" spans="1:8" s="9" customFormat="1" ht="31.5" x14ac:dyDescent="0.2">
      <c r="A587" s="10" t="s">
        <v>628</v>
      </c>
      <c r="B587" s="11" t="s">
        <v>629</v>
      </c>
      <c r="C587" s="11"/>
      <c r="D587" s="11"/>
      <c r="E587" s="11"/>
      <c r="F587" s="12">
        <f>F588</f>
        <v>44178050</v>
      </c>
      <c r="G587" s="12">
        <f t="shared" ref="G587:H587" si="302">G588</f>
        <v>24341040</v>
      </c>
      <c r="H587" s="12">
        <f t="shared" si="302"/>
        <v>24341040</v>
      </c>
    </row>
    <row r="588" spans="1:8" s="9" customFormat="1" ht="15.75" x14ac:dyDescent="0.2">
      <c r="A588" s="16" t="s">
        <v>772</v>
      </c>
      <c r="B588" s="17" t="s">
        <v>833</v>
      </c>
      <c r="C588" s="14"/>
      <c r="D588" s="14"/>
      <c r="E588" s="14"/>
      <c r="F588" s="15">
        <f>F589+F591</f>
        <v>44178050</v>
      </c>
      <c r="G588" s="15">
        <f t="shared" ref="G588:H588" si="303">G589+G591</f>
        <v>24341040</v>
      </c>
      <c r="H588" s="15">
        <f t="shared" si="303"/>
        <v>24341040</v>
      </c>
    </row>
    <row r="589" spans="1:8" s="9" customFormat="1" ht="15.75" x14ac:dyDescent="0.2">
      <c r="A589" s="13" t="s">
        <v>630</v>
      </c>
      <c r="B589" s="14" t="s">
        <v>631</v>
      </c>
      <c r="C589" s="14"/>
      <c r="D589" s="14"/>
      <c r="E589" s="14"/>
      <c r="F589" s="15">
        <f>F590</f>
        <v>44147550</v>
      </c>
      <c r="G589" s="15">
        <f t="shared" ref="G589:H589" si="304">G590</f>
        <v>24309740</v>
      </c>
      <c r="H589" s="15">
        <f t="shared" si="304"/>
        <v>24309740</v>
      </c>
    </row>
    <row r="590" spans="1:8" s="9" customFormat="1" ht="31.5" x14ac:dyDescent="0.2">
      <c r="A590" s="13" t="s">
        <v>632</v>
      </c>
      <c r="B590" s="14" t="s">
        <v>631</v>
      </c>
      <c r="C590" s="14" t="s">
        <v>182</v>
      </c>
      <c r="D590" s="14" t="s">
        <v>344</v>
      </c>
      <c r="E590" s="14" t="s">
        <v>344</v>
      </c>
      <c r="F590" s="15">
        <v>44147550</v>
      </c>
      <c r="G590" s="15">
        <v>24309740</v>
      </c>
      <c r="H590" s="15">
        <v>24309740</v>
      </c>
    </row>
    <row r="591" spans="1:8" s="9" customFormat="1" ht="31.5" x14ac:dyDescent="0.2">
      <c r="A591" s="13" t="s">
        <v>633</v>
      </c>
      <c r="B591" s="14" t="s">
        <v>634</v>
      </c>
      <c r="C591" s="14"/>
      <c r="D591" s="14"/>
      <c r="E591" s="14"/>
      <c r="F591" s="15">
        <f>F592</f>
        <v>30500</v>
      </c>
      <c r="G591" s="15">
        <f t="shared" ref="G591:H591" si="305">G592</f>
        <v>31300</v>
      </c>
      <c r="H591" s="15">
        <f t="shared" si="305"/>
        <v>31300</v>
      </c>
    </row>
    <row r="592" spans="1:8" s="9" customFormat="1" ht="31.5" x14ac:dyDescent="0.2">
      <c r="A592" s="13" t="s">
        <v>635</v>
      </c>
      <c r="B592" s="14" t="s">
        <v>634</v>
      </c>
      <c r="C592" s="14" t="s">
        <v>182</v>
      </c>
      <c r="D592" s="14" t="s">
        <v>344</v>
      </c>
      <c r="E592" s="14" t="s">
        <v>344</v>
      </c>
      <c r="F592" s="15">
        <v>30500</v>
      </c>
      <c r="G592" s="15">
        <v>31300</v>
      </c>
      <c r="H592" s="15">
        <v>31300</v>
      </c>
    </row>
    <row r="593" spans="1:8" s="9" customFormat="1" ht="31.5" x14ac:dyDescent="0.2">
      <c r="A593" s="10" t="s">
        <v>636</v>
      </c>
      <c r="B593" s="11" t="s">
        <v>637</v>
      </c>
      <c r="C593" s="11"/>
      <c r="D593" s="11"/>
      <c r="E593" s="11"/>
      <c r="F593" s="12">
        <f>F594+F596+F599</f>
        <v>1294245</v>
      </c>
      <c r="G593" s="12">
        <f t="shared" ref="G593:H593" si="306">G594+G596+G599</f>
        <v>817882</v>
      </c>
      <c r="H593" s="12">
        <f t="shared" si="306"/>
        <v>856895</v>
      </c>
    </row>
    <row r="594" spans="1:8" s="9" customFormat="1" ht="31.5" x14ac:dyDescent="0.2">
      <c r="A594" s="13" t="s">
        <v>638</v>
      </c>
      <c r="B594" s="14" t="s">
        <v>639</v>
      </c>
      <c r="C594" s="14"/>
      <c r="D594" s="14"/>
      <c r="E594" s="14"/>
      <c r="F594" s="15">
        <f>F595</f>
        <v>413600</v>
      </c>
      <c r="G594" s="15">
        <f t="shared" ref="G594:H594" si="307">G595</f>
        <v>0</v>
      </c>
      <c r="H594" s="15">
        <f t="shared" si="307"/>
        <v>0</v>
      </c>
    </row>
    <row r="595" spans="1:8" s="9" customFormat="1" ht="47.25" x14ac:dyDescent="0.2">
      <c r="A595" s="13" t="s">
        <v>640</v>
      </c>
      <c r="B595" s="14" t="s">
        <v>639</v>
      </c>
      <c r="C595" s="14" t="s">
        <v>62</v>
      </c>
      <c r="D595" s="14" t="s">
        <v>7</v>
      </c>
      <c r="E595" s="14" t="s">
        <v>344</v>
      </c>
      <c r="F595" s="15">
        <v>413600</v>
      </c>
      <c r="G595" s="15">
        <v>0</v>
      </c>
      <c r="H595" s="15">
        <v>0</v>
      </c>
    </row>
    <row r="596" spans="1:8" s="9" customFormat="1" ht="15.75" x14ac:dyDescent="0.2">
      <c r="A596" s="16" t="s">
        <v>835</v>
      </c>
      <c r="B596" s="17" t="s">
        <v>834</v>
      </c>
      <c r="C596" s="14"/>
      <c r="D596" s="14"/>
      <c r="E596" s="14"/>
      <c r="F596" s="15">
        <f>F597</f>
        <v>100000</v>
      </c>
      <c r="G596" s="15">
        <f t="shared" ref="G596:H596" si="308">G597</f>
        <v>0</v>
      </c>
      <c r="H596" s="15">
        <f t="shared" si="308"/>
        <v>0</v>
      </c>
    </row>
    <row r="597" spans="1:8" s="9" customFormat="1" ht="15.75" x14ac:dyDescent="0.2">
      <c r="A597" s="13" t="s">
        <v>605</v>
      </c>
      <c r="B597" s="14" t="s">
        <v>641</v>
      </c>
      <c r="C597" s="14"/>
      <c r="D597" s="14"/>
      <c r="E597" s="14"/>
      <c r="F597" s="15">
        <f>F598</f>
        <v>100000</v>
      </c>
      <c r="G597" s="15">
        <f t="shared" ref="G597:H597" si="309">G598</f>
        <v>0</v>
      </c>
      <c r="H597" s="15">
        <f t="shared" si="309"/>
        <v>0</v>
      </c>
    </row>
    <row r="598" spans="1:8" s="9" customFormat="1" ht="31.5" x14ac:dyDescent="0.2">
      <c r="A598" s="13" t="s">
        <v>607</v>
      </c>
      <c r="B598" s="14" t="s">
        <v>641</v>
      </c>
      <c r="C598" s="14" t="s">
        <v>62</v>
      </c>
      <c r="D598" s="14" t="s">
        <v>146</v>
      </c>
      <c r="E598" s="14" t="s">
        <v>39</v>
      </c>
      <c r="F598" s="15">
        <v>100000</v>
      </c>
      <c r="G598" s="15">
        <v>0</v>
      </c>
      <c r="H598" s="15">
        <v>0</v>
      </c>
    </row>
    <row r="599" spans="1:8" s="9" customFormat="1" ht="15.75" x14ac:dyDescent="0.2">
      <c r="A599" s="16" t="s">
        <v>837</v>
      </c>
      <c r="B599" s="17" t="s">
        <v>836</v>
      </c>
      <c r="C599" s="14"/>
      <c r="D599" s="14"/>
      <c r="E599" s="14"/>
      <c r="F599" s="15">
        <f>F600</f>
        <v>780645</v>
      </c>
      <c r="G599" s="15">
        <f t="shared" ref="G599:H599" si="310">G600</f>
        <v>817882</v>
      </c>
      <c r="H599" s="15">
        <f t="shared" si="310"/>
        <v>856895</v>
      </c>
    </row>
    <row r="600" spans="1:8" s="9" customFormat="1" ht="15.75" x14ac:dyDescent="0.2">
      <c r="A600" s="13" t="s">
        <v>605</v>
      </c>
      <c r="B600" s="14" t="s">
        <v>642</v>
      </c>
      <c r="C600" s="14"/>
      <c r="D600" s="14"/>
      <c r="E600" s="14"/>
      <c r="F600" s="15">
        <f>F601</f>
        <v>780645</v>
      </c>
      <c r="G600" s="15">
        <f t="shared" ref="G600:H600" si="311">G601</f>
        <v>817882</v>
      </c>
      <c r="H600" s="15">
        <f t="shared" si="311"/>
        <v>856895</v>
      </c>
    </row>
    <row r="601" spans="1:8" s="9" customFormat="1" ht="31.5" x14ac:dyDescent="0.2">
      <c r="A601" s="13" t="s">
        <v>607</v>
      </c>
      <c r="B601" s="14" t="s">
        <v>642</v>
      </c>
      <c r="C601" s="14" t="s">
        <v>62</v>
      </c>
      <c r="D601" s="14" t="s">
        <v>146</v>
      </c>
      <c r="E601" s="14" t="s">
        <v>39</v>
      </c>
      <c r="F601" s="15">
        <v>780645</v>
      </c>
      <c r="G601" s="15">
        <v>817882</v>
      </c>
      <c r="H601" s="15">
        <v>856895</v>
      </c>
    </row>
    <row r="602" spans="1:8" s="9" customFormat="1" ht="31.5" x14ac:dyDescent="0.2">
      <c r="A602" s="10" t="s">
        <v>643</v>
      </c>
      <c r="B602" s="11" t="s">
        <v>644</v>
      </c>
      <c r="C602" s="11"/>
      <c r="D602" s="11"/>
      <c r="E602" s="11"/>
      <c r="F602" s="12">
        <f>F603</f>
        <v>399548</v>
      </c>
      <c r="G602" s="12">
        <f t="shared" ref="G602:H602" si="312">G603</f>
        <v>399548</v>
      </c>
      <c r="H602" s="12">
        <f t="shared" si="312"/>
        <v>399548</v>
      </c>
    </row>
    <row r="603" spans="1:8" s="9" customFormat="1" ht="15.75" x14ac:dyDescent="0.2">
      <c r="A603" s="16" t="s">
        <v>839</v>
      </c>
      <c r="B603" s="17" t="s">
        <v>838</v>
      </c>
      <c r="C603" s="14"/>
      <c r="D603" s="14"/>
      <c r="E603" s="14"/>
      <c r="F603" s="15">
        <f>F604</f>
        <v>399548</v>
      </c>
      <c r="G603" s="15">
        <f t="shared" ref="G603:H603" si="313">G604</f>
        <v>399548</v>
      </c>
      <c r="H603" s="15">
        <f t="shared" si="313"/>
        <v>399548</v>
      </c>
    </row>
    <row r="604" spans="1:8" s="9" customFormat="1" ht="15.75" x14ac:dyDescent="0.2">
      <c r="A604" s="13" t="s">
        <v>645</v>
      </c>
      <c r="B604" s="14" t="s">
        <v>646</v>
      </c>
      <c r="C604" s="14"/>
      <c r="D604" s="14"/>
      <c r="E604" s="14"/>
      <c r="F604" s="15">
        <f>F605</f>
        <v>399548</v>
      </c>
      <c r="G604" s="15">
        <f t="shared" ref="G604:H604" si="314">G605</f>
        <v>399548</v>
      </c>
      <c r="H604" s="15">
        <f t="shared" si="314"/>
        <v>399548</v>
      </c>
    </row>
    <row r="605" spans="1:8" s="9" customFormat="1" ht="31.5" x14ac:dyDescent="0.2">
      <c r="A605" s="13" t="s">
        <v>647</v>
      </c>
      <c r="B605" s="14" t="s">
        <v>646</v>
      </c>
      <c r="C605" s="14" t="s">
        <v>62</v>
      </c>
      <c r="D605" s="14" t="s">
        <v>344</v>
      </c>
      <c r="E605" s="14" t="s">
        <v>39</v>
      </c>
      <c r="F605" s="15">
        <v>399548</v>
      </c>
      <c r="G605" s="15">
        <v>399548</v>
      </c>
      <c r="H605" s="15">
        <v>399548</v>
      </c>
    </row>
    <row r="606" spans="1:8" s="9" customFormat="1" ht="31.5" x14ac:dyDescent="0.2">
      <c r="A606" s="10" t="s">
        <v>648</v>
      </c>
      <c r="B606" s="11" t="s">
        <v>649</v>
      </c>
      <c r="C606" s="11"/>
      <c r="D606" s="11"/>
      <c r="E606" s="11"/>
      <c r="F606" s="12">
        <f>F607</f>
        <v>0</v>
      </c>
      <c r="G606" s="12">
        <f t="shared" ref="G606:H606" si="315">G607</f>
        <v>65500</v>
      </c>
      <c r="H606" s="12">
        <f t="shared" si="315"/>
        <v>70273858.359999999</v>
      </c>
    </row>
    <row r="607" spans="1:8" s="9" customFormat="1" ht="15.75" x14ac:dyDescent="0.2">
      <c r="A607" s="16" t="s">
        <v>841</v>
      </c>
      <c r="B607" s="17" t="s">
        <v>840</v>
      </c>
      <c r="C607" s="14"/>
      <c r="D607" s="14"/>
      <c r="E607" s="14"/>
      <c r="F607" s="15">
        <f>F608+F610</f>
        <v>0</v>
      </c>
      <c r="G607" s="15">
        <f t="shared" ref="G607:H607" si="316">G608+G610</f>
        <v>65500</v>
      </c>
      <c r="H607" s="15">
        <f t="shared" si="316"/>
        <v>70273858.359999999</v>
      </c>
    </row>
    <row r="608" spans="1:8" s="9" customFormat="1" ht="31.5" x14ac:dyDescent="0.2">
      <c r="A608" s="13" t="s">
        <v>650</v>
      </c>
      <c r="B608" s="14" t="s">
        <v>651</v>
      </c>
      <c r="C608" s="14"/>
      <c r="D608" s="14"/>
      <c r="E608" s="14"/>
      <c r="F608" s="15">
        <f>F609</f>
        <v>0</v>
      </c>
      <c r="G608" s="15">
        <f t="shared" ref="G608:H608" si="317">G609</f>
        <v>0</v>
      </c>
      <c r="H608" s="15">
        <f t="shared" si="317"/>
        <v>70203654.359999999</v>
      </c>
    </row>
    <row r="609" spans="1:8" s="9" customFormat="1" ht="47.25" x14ac:dyDescent="0.2">
      <c r="A609" s="13" t="s">
        <v>652</v>
      </c>
      <c r="B609" s="14" t="s">
        <v>651</v>
      </c>
      <c r="C609" s="14" t="s">
        <v>62</v>
      </c>
      <c r="D609" s="14" t="s">
        <v>344</v>
      </c>
      <c r="E609" s="14" t="s">
        <v>29</v>
      </c>
      <c r="F609" s="15">
        <v>0</v>
      </c>
      <c r="G609" s="15">
        <v>0</v>
      </c>
      <c r="H609" s="15">
        <v>70203654.359999999</v>
      </c>
    </row>
    <row r="610" spans="1:8" s="9" customFormat="1" ht="31.5" x14ac:dyDescent="0.2">
      <c r="A610" s="13" t="s">
        <v>653</v>
      </c>
      <c r="B610" s="14" t="s">
        <v>654</v>
      </c>
      <c r="C610" s="14"/>
      <c r="D610" s="14"/>
      <c r="E610" s="14"/>
      <c r="F610" s="15">
        <f>F611</f>
        <v>0</v>
      </c>
      <c r="G610" s="15">
        <f t="shared" ref="G610:H610" si="318">G611</f>
        <v>65500</v>
      </c>
      <c r="H610" s="15">
        <f t="shared" si="318"/>
        <v>70204</v>
      </c>
    </row>
    <row r="611" spans="1:8" s="9" customFormat="1" ht="47.25" x14ac:dyDescent="0.2">
      <c r="A611" s="13" t="s">
        <v>655</v>
      </c>
      <c r="B611" s="14" t="s">
        <v>654</v>
      </c>
      <c r="C611" s="14" t="s">
        <v>62</v>
      </c>
      <c r="D611" s="14" t="s">
        <v>344</v>
      </c>
      <c r="E611" s="14" t="s">
        <v>29</v>
      </c>
      <c r="F611" s="15">
        <v>0</v>
      </c>
      <c r="G611" s="15">
        <v>65500</v>
      </c>
      <c r="H611" s="15">
        <v>70204</v>
      </c>
    </row>
    <row r="612" spans="1:8" s="9" customFormat="1" ht="31.5" x14ac:dyDescent="0.2">
      <c r="A612" s="10" t="s">
        <v>656</v>
      </c>
      <c r="B612" s="11" t="s">
        <v>657</v>
      </c>
      <c r="C612" s="11"/>
      <c r="D612" s="11"/>
      <c r="E612" s="11"/>
      <c r="F612" s="12">
        <f>F613+F617+F620</f>
        <v>4314119.0199999996</v>
      </c>
      <c r="G612" s="12">
        <f t="shared" ref="G612:H612" si="319">G613+G617+G620</f>
        <v>0</v>
      </c>
      <c r="H612" s="12">
        <f t="shared" si="319"/>
        <v>0</v>
      </c>
    </row>
    <row r="613" spans="1:8" s="9" customFormat="1" ht="15.75" x14ac:dyDescent="0.2">
      <c r="A613" s="16" t="s">
        <v>843</v>
      </c>
      <c r="B613" s="17" t="s">
        <v>842</v>
      </c>
      <c r="C613" s="14"/>
      <c r="D613" s="14"/>
      <c r="E613" s="14"/>
      <c r="F613" s="15">
        <f>F614</f>
        <v>1990200</v>
      </c>
      <c r="G613" s="15">
        <f t="shared" ref="G613:H613" si="320">G614</f>
        <v>0</v>
      </c>
      <c r="H613" s="15">
        <f t="shared" si="320"/>
        <v>0</v>
      </c>
    </row>
    <row r="614" spans="1:8" s="9" customFormat="1" ht="15.75" x14ac:dyDescent="0.2">
      <c r="A614" s="13" t="s">
        <v>237</v>
      </c>
      <c r="B614" s="14" t="s">
        <v>658</v>
      </c>
      <c r="C614" s="14"/>
      <c r="D614" s="14"/>
      <c r="E614" s="14"/>
      <c r="F614" s="15">
        <f>F615+F616</f>
        <v>1990200</v>
      </c>
      <c r="G614" s="15">
        <f t="shared" ref="G614:H614" si="321">G615+G616</f>
        <v>0</v>
      </c>
      <c r="H614" s="15">
        <f t="shared" si="321"/>
        <v>0</v>
      </c>
    </row>
    <row r="615" spans="1:8" s="9" customFormat="1" ht="31.5" x14ac:dyDescent="0.2">
      <c r="A615" s="13" t="s">
        <v>659</v>
      </c>
      <c r="B615" s="14" t="s">
        <v>658</v>
      </c>
      <c r="C615" s="14" t="s">
        <v>23</v>
      </c>
      <c r="D615" s="14" t="s">
        <v>6</v>
      </c>
      <c r="E615" s="14" t="s">
        <v>39</v>
      </c>
      <c r="F615" s="15">
        <v>990200</v>
      </c>
      <c r="G615" s="15">
        <v>0</v>
      </c>
      <c r="H615" s="15">
        <v>0</v>
      </c>
    </row>
    <row r="616" spans="1:8" s="9" customFormat="1" ht="31.5" x14ac:dyDescent="0.2">
      <c r="A616" s="13" t="s">
        <v>659</v>
      </c>
      <c r="B616" s="14" t="s">
        <v>658</v>
      </c>
      <c r="C616" s="14" t="s">
        <v>23</v>
      </c>
      <c r="D616" s="14" t="s">
        <v>47</v>
      </c>
      <c r="E616" s="14" t="s">
        <v>21</v>
      </c>
      <c r="F616" s="15">
        <v>1000000</v>
      </c>
      <c r="G616" s="15">
        <v>0</v>
      </c>
      <c r="H616" s="15">
        <v>0</v>
      </c>
    </row>
    <row r="617" spans="1:8" s="9" customFormat="1" ht="15.75" x14ac:dyDescent="0.2">
      <c r="A617" s="16" t="s">
        <v>712</v>
      </c>
      <c r="B617" s="17" t="s">
        <v>844</v>
      </c>
      <c r="C617" s="14"/>
      <c r="D617" s="14"/>
      <c r="E617" s="14"/>
      <c r="F617" s="15">
        <f>F618</f>
        <v>1323919.02</v>
      </c>
      <c r="G617" s="15">
        <f t="shared" ref="G617:H617" si="322">G618</f>
        <v>0</v>
      </c>
      <c r="H617" s="15">
        <f t="shared" si="322"/>
        <v>0</v>
      </c>
    </row>
    <row r="618" spans="1:8" s="9" customFormat="1" ht="15.75" x14ac:dyDescent="0.2">
      <c r="A618" s="13" t="s">
        <v>244</v>
      </c>
      <c r="B618" s="14" t="s">
        <v>660</v>
      </c>
      <c r="C618" s="14"/>
      <c r="D618" s="14"/>
      <c r="E618" s="14"/>
      <c r="F618" s="15">
        <f>F619</f>
        <v>1323919.02</v>
      </c>
      <c r="G618" s="15">
        <f t="shared" ref="G618:H618" si="323">G619</f>
        <v>0</v>
      </c>
      <c r="H618" s="15">
        <f t="shared" si="323"/>
        <v>0</v>
      </c>
    </row>
    <row r="619" spans="1:8" s="9" customFormat="1" ht="31.5" x14ac:dyDescent="0.2">
      <c r="A619" s="13" t="s">
        <v>246</v>
      </c>
      <c r="B619" s="14" t="s">
        <v>660</v>
      </c>
      <c r="C619" s="14" t="s">
        <v>23</v>
      </c>
      <c r="D619" s="14" t="s">
        <v>6</v>
      </c>
      <c r="E619" s="14" t="s">
        <v>146</v>
      </c>
      <c r="F619" s="15">
        <v>1323919.02</v>
      </c>
      <c r="G619" s="15">
        <v>0</v>
      </c>
      <c r="H619" s="15">
        <v>0</v>
      </c>
    </row>
    <row r="620" spans="1:8" s="9" customFormat="1" ht="31.5" x14ac:dyDescent="0.2">
      <c r="A620" s="16" t="s">
        <v>846</v>
      </c>
      <c r="B620" s="17" t="s">
        <v>845</v>
      </c>
      <c r="C620" s="14"/>
      <c r="D620" s="14"/>
      <c r="E620" s="14"/>
      <c r="F620" s="15">
        <f>F621+F623</f>
        <v>1000000</v>
      </c>
      <c r="G620" s="15">
        <f t="shared" ref="G620:H620" si="324">G621+G623</f>
        <v>0</v>
      </c>
      <c r="H620" s="15">
        <f t="shared" si="324"/>
        <v>0</v>
      </c>
    </row>
    <row r="621" spans="1:8" s="9" customFormat="1" ht="15.75" x14ac:dyDescent="0.2">
      <c r="A621" s="13" t="s">
        <v>661</v>
      </c>
      <c r="B621" s="14" t="s">
        <v>662</v>
      </c>
      <c r="C621" s="14"/>
      <c r="D621" s="14"/>
      <c r="E621" s="14"/>
      <c r="F621" s="15">
        <f>F622</f>
        <v>500000</v>
      </c>
      <c r="G621" s="15">
        <f t="shared" ref="G621:H621" si="325">G622</f>
        <v>0</v>
      </c>
      <c r="H621" s="15">
        <f t="shared" si="325"/>
        <v>0</v>
      </c>
    </row>
    <row r="622" spans="1:8" s="9" customFormat="1" ht="31.5" x14ac:dyDescent="0.2">
      <c r="A622" s="13" t="s">
        <v>663</v>
      </c>
      <c r="B622" s="14" t="s">
        <v>662</v>
      </c>
      <c r="C622" s="14" t="s">
        <v>23</v>
      </c>
      <c r="D622" s="14" t="s">
        <v>6</v>
      </c>
      <c r="E622" s="14" t="s">
        <v>146</v>
      </c>
      <c r="F622" s="15">
        <v>500000</v>
      </c>
      <c r="G622" s="15">
        <v>0</v>
      </c>
      <c r="H622" s="15">
        <v>0</v>
      </c>
    </row>
    <row r="623" spans="1:8" s="9" customFormat="1" ht="31.5" x14ac:dyDescent="0.2">
      <c r="A623" s="13" t="s">
        <v>664</v>
      </c>
      <c r="B623" s="14" t="s">
        <v>665</v>
      </c>
      <c r="C623" s="14"/>
      <c r="D623" s="14"/>
      <c r="E623" s="14"/>
      <c r="F623" s="15">
        <f>F624</f>
        <v>500000</v>
      </c>
      <c r="G623" s="15">
        <f t="shared" ref="G623:H623" si="326">G624</f>
        <v>0</v>
      </c>
      <c r="H623" s="15">
        <f t="shared" si="326"/>
        <v>0</v>
      </c>
    </row>
    <row r="624" spans="1:8" s="9" customFormat="1" ht="47.25" x14ac:dyDescent="0.2">
      <c r="A624" s="13" t="s">
        <v>666</v>
      </c>
      <c r="B624" s="14" t="s">
        <v>665</v>
      </c>
      <c r="C624" s="14" t="s">
        <v>23</v>
      </c>
      <c r="D624" s="14" t="s">
        <v>47</v>
      </c>
      <c r="E624" s="14" t="s">
        <v>21</v>
      </c>
      <c r="F624" s="15">
        <v>500000</v>
      </c>
      <c r="G624" s="15">
        <v>0</v>
      </c>
      <c r="H624" s="15">
        <v>0</v>
      </c>
    </row>
    <row r="625" spans="1:8" s="9" customFormat="1" ht="31.5" x14ac:dyDescent="0.2">
      <c r="A625" s="10" t="s">
        <v>847</v>
      </c>
      <c r="B625" s="11" t="s">
        <v>667</v>
      </c>
      <c r="C625" s="11"/>
      <c r="D625" s="11"/>
      <c r="E625" s="11"/>
      <c r="F625" s="12">
        <f>F626</f>
        <v>202500</v>
      </c>
      <c r="G625" s="12">
        <f t="shared" ref="G625:H625" si="327">G626</f>
        <v>202500</v>
      </c>
      <c r="H625" s="12">
        <f t="shared" si="327"/>
        <v>202500</v>
      </c>
    </row>
    <row r="626" spans="1:8" s="9" customFormat="1" ht="15.75" x14ac:dyDescent="0.2">
      <c r="A626" s="16" t="s">
        <v>718</v>
      </c>
      <c r="B626" s="17" t="s">
        <v>848</v>
      </c>
      <c r="C626" s="14"/>
      <c r="D626" s="14"/>
      <c r="E626" s="14"/>
      <c r="F626" s="15">
        <f>F627</f>
        <v>202500</v>
      </c>
      <c r="G626" s="15">
        <f t="shared" ref="G626:H626" si="328">G627</f>
        <v>202500</v>
      </c>
      <c r="H626" s="15">
        <f t="shared" si="328"/>
        <v>202500</v>
      </c>
    </row>
    <row r="627" spans="1:8" s="9" customFormat="1" ht="15.75" x14ac:dyDescent="0.2">
      <c r="A627" s="13" t="s">
        <v>668</v>
      </c>
      <c r="B627" s="14" t="s">
        <v>669</v>
      </c>
      <c r="C627" s="14"/>
      <c r="D627" s="14"/>
      <c r="E627" s="14"/>
      <c r="F627" s="15">
        <f>F628</f>
        <v>202500</v>
      </c>
      <c r="G627" s="15">
        <f t="shared" ref="G627:H627" si="329">G628</f>
        <v>202500</v>
      </c>
      <c r="H627" s="15">
        <f t="shared" si="329"/>
        <v>202500</v>
      </c>
    </row>
    <row r="628" spans="1:8" s="9" customFormat="1" ht="31.5" x14ac:dyDescent="0.2">
      <c r="A628" s="13" t="s">
        <v>670</v>
      </c>
      <c r="B628" s="14" t="s">
        <v>669</v>
      </c>
      <c r="C628" s="14" t="s">
        <v>23</v>
      </c>
      <c r="D628" s="14" t="s">
        <v>15</v>
      </c>
      <c r="E628" s="14" t="s">
        <v>16</v>
      </c>
      <c r="F628" s="15">
        <v>202500</v>
      </c>
      <c r="G628" s="15">
        <v>202500</v>
      </c>
      <c r="H628" s="15">
        <v>202500</v>
      </c>
    </row>
    <row r="629" spans="1:8" s="9" customFormat="1" ht="31.5" x14ac:dyDescent="0.2">
      <c r="A629" s="10" t="s">
        <v>671</v>
      </c>
      <c r="B629" s="11" t="s">
        <v>672</v>
      </c>
      <c r="C629" s="11"/>
      <c r="D629" s="11"/>
      <c r="E629" s="11"/>
      <c r="F629" s="12">
        <f>F630</f>
        <v>3159726</v>
      </c>
      <c r="G629" s="12">
        <f t="shared" ref="G629:H629" si="330">G630</f>
        <v>2815134</v>
      </c>
      <c r="H629" s="12">
        <f t="shared" si="330"/>
        <v>538652</v>
      </c>
    </row>
    <row r="630" spans="1:8" s="9" customFormat="1" ht="15.75" x14ac:dyDescent="0.2">
      <c r="A630" s="16" t="s">
        <v>712</v>
      </c>
      <c r="B630" s="17" t="s">
        <v>849</v>
      </c>
      <c r="C630" s="14"/>
      <c r="D630" s="14"/>
      <c r="E630" s="14"/>
      <c r="F630" s="15">
        <f>F631+F633+F635+F637+F639+F641+F643</f>
        <v>3159726</v>
      </c>
      <c r="G630" s="15">
        <f t="shared" ref="G630:H630" si="331">G631+G633+G635+G637+G639+G641+G643</f>
        <v>2815134</v>
      </c>
      <c r="H630" s="15">
        <f t="shared" si="331"/>
        <v>538652</v>
      </c>
    </row>
    <row r="631" spans="1:8" s="9" customFormat="1" ht="15.75" x14ac:dyDescent="0.2">
      <c r="A631" s="13" t="s">
        <v>144</v>
      </c>
      <c r="B631" s="14" t="s">
        <v>673</v>
      </c>
      <c r="C631" s="14"/>
      <c r="D631" s="14"/>
      <c r="E631" s="14"/>
      <c r="F631" s="15">
        <f>F632</f>
        <v>51840</v>
      </c>
      <c r="G631" s="15">
        <f t="shared" ref="G631:H631" si="332">G632</f>
        <v>0</v>
      </c>
      <c r="H631" s="15">
        <f t="shared" si="332"/>
        <v>0</v>
      </c>
    </row>
    <row r="632" spans="1:8" s="9" customFormat="1" ht="31.5" x14ac:dyDescent="0.2">
      <c r="A632" s="13" t="s">
        <v>360</v>
      </c>
      <c r="B632" s="14" t="s">
        <v>673</v>
      </c>
      <c r="C632" s="14" t="s">
        <v>62</v>
      </c>
      <c r="D632" s="14" t="s">
        <v>29</v>
      </c>
      <c r="E632" s="14" t="s">
        <v>50</v>
      </c>
      <c r="F632" s="15">
        <v>51840</v>
      </c>
      <c r="G632" s="15">
        <v>0</v>
      </c>
      <c r="H632" s="15">
        <v>0</v>
      </c>
    </row>
    <row r="633" spans="1:8" s="9" customFormat="1" ht="15.75" x14ac:dyDescent="0.2">
      <c r="A633" s="13" t="s">
        <v>674</v>
      </c>
      <c r="B633" s="14" t="s">
        <v>675</v>
      </c>
      <c r="C633" s="14"/>
      <c r="D633" s="14"/>
      <c r="E633" s="14"/>
      <c r="F633" s="15">
        <f>F634</f>
        <v>201562</v>
      </c>
      <c r="G633" s="15">
        <f t="shared" ref="G633:H633" si="333">G634</f>
        <v>0</v>
      </c>
      <c r="H633" s="15">
        <f t="shared" si="333"/>
        <v>0</v>
      </c>
    </row>
    <row r="634" spans="1:8" s="9" customFormat="1" ht="31.5" x14ac:dyDescent="0.2">
      <c r="A634" s="13" t="s">
        <v>676</v>
      </c>
      <c r="B634" s="14" t="s">
        <v>675</v>
      </c>
      <c r="C634" s="14" t="s">
        <v>62</v>
      </c>
      <c r="D634" s="14" t="s">
        <v>39</v>
      </c>
      <c r="E634" s="14" t="s">
        <v>16</v>
      </c>
      <c r="F634" s="15">
        <v>201562</v>
      </c>
      <c r="G634" s="15">
        <v>0</v>
      </c>
      <c r="H634" s="15">
        <v>0</v>
      </c>
    </row>
    <row r="635" spans="1:8" s="9" customFormat="1" ht="31.5" x14ac:dyDescent="0.2">
      <c r="A635" s="13" t="s">
        <v>677</v>
      </c>
      <c r="B635" s="14" t="s">
        <v>678</v>
      </c>
      <c r="C635" s="14"/>
      <c r="D635" s="14"/>
      <c r="E635" s="14"/>
      <c r="F635" s="15">
        <f>F636</f>
        <v>538652</v>
      </c>
      <c r="G635" s="15">
        <f t="shared" ref="G635:H635" si="334">G636</f>
        <v>538652</v>
      </c>
      <c r="H635" s="15">
        <f t="shared" si="334"/>
        <v>538652</v>
      </c>
    </row>
    <row r="636" spans="1:8" s="9" customFormat="1" ht="47.25" x14ac:dyDescent="0.2">
      <c r="A636" s="13" t="s">
        <v>679</v>
      </c>
      <c r="B636" s="14" t="s">
        <v>678</v>
      </c>
      <c r="C636" s="14" t="s">
        <v>23</v>
      </c>
      <c r="D636" s="14" t="s">
        <v>39</v>
      </c>
      <c r="E636" s="14" t="s">
        <v>6</v>
      </c>
      <c r="F636" s="15">
        <v>538652</v>
      </c>
      <c r="G636" s="15">
        <v>538652</v>
      </c>
      <c r="H636" s="15">
        <v>538652</v>
      </c>
    </row>
    <row r="637" spans="1:8" s="9" customFormat="1" ht="31.5" x14ac:dyDescent="0.2">
      <c r="A637" s="13" t="s">
        <v>406</v>
      </c>
      <c r="B637" s="14" t="s">
        <v>680</v>
      </c>
      <c r="C637" s="14"/>
      <c r="D637" s="14"/>
      <c r="E637" s="14"/>
      <c r="F637" s="15">
        <f>F638</f>
        <v>30360</v>
      </c>
      <c r="G637" s="15">
        <f t="shared" ref="G637:H637" si="335">G638</f>
        <v>0</v>
      </c>
      <c r="H637" s="15">
        <f t="shared" si="335"/>
        <v>0</v>
      </c>
    </row>
    <row r="638" spans="1:8" s="9" customFormat="1" ht="31.5" x14ac:dyDescent="0.2">
      <c r="A638" s="13" t="s">
        <v>408</v>
      </c>
      <c r="B638" s="14" t="s">
        <v>680</v>
      </c>
      <c r="C638" s="14" t="s">
        <v>294</v>
      </c>
      <c r="D638" s="14" t="s">
        <v>39</v>
      </c>
      <c r="E638" s="14" t="s">
        <v>16</v>
      </c>
      <c r="F638" s="15">
        <v>30360</v>
      </c>
      <c r="G638" s="15">
        <v>0</v>
      </c>
      <c r="H638" s="15">
        <v>0</v>
      </c>
    </row>
    <row r="639" spans="1:8" s="9" customFormat="1" ht="31.5" x14ac:dyDescent="0.2">
      <c r="A639" s="13" t="s">
        <v>385</v>
      </c>
      <c r="B639" s="14" t="s">
        <v>681</v>
      </c>
      <c r="C639" s="14"/>
      <c r="D639" s="14"/>
      <c r="E639" s="14"/>
      <c r="F639" s="15">
        <f>F640</f>
        <v>33000</v>
      </c>
      <c r="G639" s="15">
        <f t="shared" ref="G639:H639" si="336">G640</f>
        <v>0</v>
      </c>
      <c r="H639" s="15">
        <f t="shared" si="336"/>
        <v>0</v>
      </c>
    </row>
    <row r="640" spans="1:8" s="9" customFormat="1" ht="31.5" x14ac:dyDescent="0.2">
      <c r="A640" s="13" t="s">
        <v>387</v>
      </c>
      <c r="B640" s="14" t="s">
        <v>681</v>
      </c>
      <c r="C640" s="14" t="s">
        <v>294</v>
      </c>
      <c r="D640" s="14" t="s">
        <v>39</v>
      </c>
      <c r="E640" s="14" t="s">
        <v>16</v>
      </c>
      <c r="F640" s="15">
        <v>33000</v>
      </c>
      <c r="G640" s="15">
        <v>0</v>
      </c>
      <c r="H640" s="15">
        <v>0</v>
      </c>
    </row>
    <row r="641" spans="1:8" s="9" customFormat="1" ht="31.5" x14ac:dyDescent="0.2">
      <c r="A641" s="13" t="s">
        <v>391</v>
      </c>
      <c r="B641" s="14" t="s">
        <v>682</v>
      </c>
      <c r="C641" s="14"/>
      <c r="D641" s="14"/>
      <c r="E641" s="14"/>
      <c r="F641" s="15">
        <f>F642</f>
        <v>27830</v>
      </c>
      <c r="G641" s="15">
        <f t="shared" ref="G641:H641" si="337">G642</f>
        <v>0</v>
      </c>
      <c r="H641" s="15">
        <f t="shared" si="337"/>
        <v>0</v>
      </c>
    </row>
    <row r="642" spans="1:8" s="9" customFormat="1" ht="31.5" x14ac:dyDescent="0.2">
      <c r="A642" s="13" t="s">
        <v>393</v>
      </c>
      <c r="B642" s="14" t="s">
        <v>682</v>
      </c>
      <c r="C642" s="14" t="s">
        <v>294</v>
      </c>
      <c r="D642" s="14" t="s">
        <v>39</v>
      </c>
      <c r="E642" s="14" t="s">
        <v>16</v>
      </c>
      <c r="F642" s="15">
        <v>27830</v>
      </c>
      <c r="G642" s="15">
        <v>0</v>
      </c>
      <c r="H642" s="15">
        <v>0</v>
      </c>
    </row>
    <row r="643" spans="1:8" s="9" customFormat="1" ht="31.5" x14ac:dyDescent="0.2">
      <c r="A643" s="13" t="s">
        <v>683</v>
      </c>
      <c r="B643" s="14" t="s">
        <v>684</v>
      </c>
      <c r="C643" s="14"/>
      <c r="D643" s="14"/>
      <c r="E643" s="14"/>
      <c r="F643" s="15">
        <f>F644</f>
        <v>2276482</v>
      </c>
      <c r="G643" s="15">
        <f t="shared" ref="G643:H643" si="338">G644</f>
        <v>2276482</v>
      </c>
      <c r="H643" s="15">
        <f t="shared" si="338"/>
        <v>0</v>
      </c>
    </row>
    <row r="644" spans="1:8" s="9" customFormat="1" ht="47.25" x14ac:dyDescent="0.2">
      <c r="A644" s="13" t="s">
        <v>685</v>
      </c>
      <c r="B644" s="14" t="s">
        <v>684</v>
      </c>
      <c r="C644" s="14" t="s">
        <v>23</v>
      </c>
      <c r="D644" s="14" t="s">
        <v>39</v>
      </c>
      <c r="E644" s="14" t="s">
        <v>6</v>
      </c>
      <c r="F644" s="15">
        <v>2276482</v>
      </c>
      <c r="G644" s="15">
        <v>2276482</v>
      </c>
      <c r="H644" s="15">
        <v>0</v>
      </c>
    </row>
    <row r="645" spans="1:8" s="9" customFormat="1" ht="31.5" x14ac:dyDescent="0.2">
      <c r="A645" s="10" t="s">
        <v>686</v>
      </c>
      <c r="B645" s="11" t="s">
        <v>687</v>
      </c>
      <c r="C645" s="11"/>
      <c r="D645" s="11"/>
      <c r="E645" s="11"/>
      <c r="F645" s="12">
        <f>F646</f>
        <v>2861700</v>
      </c>
      <c r="G645" s="12">
        <f t="shared" ref="G645:H645" si="339">G646</f>
        <v>0</v>
      </c>
      <c r="H645" s="12">
        <f t="shared" si="339"/>
        <v>0</v>
      </c>
    </row>
    <row r="646" spans="1:8" s="9" customFormat="1" ht="15.75" x14ac:dyDescent="0.2">
      <c r="A646" s="16" t="s">
        <v>712</v>
      </c>
      <c r="B646" s="17" t="s">
        <v>850</v>
      </c>
      <c r="C646" s="14"/>
      <c r="D646" s="14"/>
      <c r="E646" s="14"/>
      <c r="F646" s="15">
        <f>F647</f>
        <v>2861700</v>
      </c>
      <c r="G646" s="15">
        <f t="shared" ref="G646:H646" si="340">G647</f>
        <v>0</v>
      </c>
      <c r="H646" s="15">
        <f t="shared" si="340"/>
        <v>0</v>
      </c>
    </row>
    <row r="647" spans="1:8" s="9" customFormat="1" ht="15.75" x14ac:dyDescent="0.2">
      <c r="A647" s="13" t="s">
        <v>688</v>
      </c>
      <c r="B647" s="14" t="s">
        <v>689</v>
      </c>
      <c r="C647" s="14"/>
      <c r="D647" s="14"/>
      <c r="E647" s="14"/>
      <c r="F647" s="15">
        <f>F648</f>
        <v>2861700</v>
      </c>
      <c r="G647" s="15">
        <f t="shared" ref="G647:H647" si="341">G648</f>
        <v>0</v>
      </c>
      <c r="H647" s="15">
        <f t="shared" si="341"/>
        <v>0</v>
      </c>
    </row>
    <row r="648" spans="1:8" s="9" customFormat="1" ht="31.5" x14ac:dyDescent="0.2">
      <c r="A648" s="13" t="s">
        <v>690</v>
      </c>
      <c r="B648" s="14" t="s">
        <v>689</v>
      </c>
      <c r="C648" s="14" t="s">
        <v>62</v>
      </c>
      <c r="D648" s="14" t="s">
        <v>344</v>
      </c>
      <c r="E648" s="14" t="s">
        <v>39</v>
      </c>
      <c r="F648" s="15">
        <v>2861700</v>
      </c>
      <c r="G648" s="15">
        <v>0</v>
      </c>
      <c r="H648" s="15">
        <v>0</v>
      </c>
    </row>
    <row r="649" spans="1:8" s="9" customFormat="1" ht="31.5" x14ac:dyDescent="0.2">
      <c r="A649" s="10" t="s">
        <v>691</v>
      </c>
      <c r="B649" s="11" t="s">
        <v>692</v>
      </c>
      <c r="C649" s="11"/>
      <c r="D649" s="11"/>
      <c r="E649" s="11"/>
      <c r="F649" s="12">
        <f>F650</f>
        <v>100000</v>
      </c>
      <c r="G649" s="12">
        <f t="shared" ref="G649:H649" si="342">G650</f>
        <v>0</v>
      </c>
      <c r="H649" s="12">
        <f t="shared" si="342"/>
        <v>0</v>
      </c>
    </row>
    <row r="650" spans="1:8" s="9" customFormat="1" ht="22.5" customHeight="1" x14ac:dyDescent="0.2">
      <c r="A650" s="16" t="s">
        <v>853</v>
      </c>
      <c r="B650" s="17" t="s">
        <v>852</v>
      </c>
      <c r="C650" s="14"/>
      <c r="D650" s="14"/>
      <c r="E650" s="14"/>
      <c r="F650" s="15">
        <f>F651</f>
        <v>100000</v>
      </c>
      <c r="G650" s="15">
        <f t="shared" ref="G650:H650" si="343">G651</f>
        <v>0</v>
      </c>
      <c r="H650" s="15">
        <f t="shared" si="343"/>
        <v>0</v>
      </c>
    </row>
    <row r="651" spans="1:8" s="9" customFormat="1" ht="15.75" x14ac:dyDescent="0.2">
      <c r="A651" s="16" t="s">
        <v>712</v>
      </c>
      <c r="B651" s="17" t="s">
        <v>851</v>
      </c>
      <c r="C651" s="14"/>
      <c r="D651" s="14"/>
      <c r="E651" s="14"/>
      <c r="F651" s="15">
        <f>F652</f>
        <v>100000</v>
      </c>
      <c r="G651" s="15">
        <f t="shared" ref="G651:H651" si="344">G652</f>
        <v>0</v>
      </c>
      <c r="H651" s="15">
        <f t="shared" si="344"/>
        <v>0</v>
      </c>
    </row>
    <row r="652" spans="1:8" s="9" customFormat="1" ht="15.75" x14ac:dyDescent="0.2">
      <c r="A652" s="13" t="s">
        <v>693</v>
      </c>
      <c r="B652" s="14" t="s">
        <v>694</v>
      </c>
      <c r="C652" s="14"/>
      <c r="D652" s="14"/>
      <c r="E652" s="14"/>
      <c r="F652" s="15">
        <f>F653</f>
        <v>100000</v>
      </c>
      <c r="G652" s="15">
        <f t="shared" ref="G652:H652" si="345">G653</f>
        <v>0</v>
      </c>
      <c r="H652" s="15">
        <f t="shared" si="345"/>
        <v>0</v>
      </c>
    </row>
    <row r="653" spans="1:8" s="9" customFormat="1" ht="31.5" x14ac:dyDescent="0.2">
      <c r="A653" s="13" t="s">
        <v>695</v>
      </c>
      <c r="B653" s="14" t="s">
        <v>694</v>
      </c>
      <c r="C653" s="14" t="s">
        <v>62</v>
      </c>
      <c r="D653" s="14" t="s">
        <v>39</v>
      </c>
      <c r="E653" s="14" t="s">
        <v>54</v>
      </c>
      <c r="F653" s="15">
        <v>100000</v>
      </c>
      <c r="G653" s="15">
        <v>0</v>
      </c>
      <c r="H653" s="15">
        <v>0</v>
      </c>
    </row>
    <row r="654" spans="1:8" s="9" customFormat="1" ht="31.5" x14ac:dyDescent="0.2">
      <c r="A654" s="10" t="s">
        <v>696</v>
      </c>
      <c r="B654" s="11" t="s">
        <v>697</v>
      </c>
      <c r="C654" s="11"/>
      <c r="D654" s="11"/>
      <c r="E654" s="11"/>
      <c r="F654" s="12">
        <f>F655</f>
        <v>22464782.300000001</v>
      </c>
      <c r="G654" s="12">
        <f t="shared" ref="G654:H654" si="346">G655</f>
        <v>21341543.199999999</v>
      </c>
      <c r="H654" s="12">
        <f t="shared" si="346"/>
        <v>20218304.100000001</v>
      </c>
    </row>
    <row r="655" spans="1:8" s="9" customFormat="1" ht="15.75" x14ac:dyDescent="0.2">
      <c r="A655" s="16" t="s">
        <v>712</v>
      </c>
      <c r="B655" s="17" t="s">
        <v>854</v>
      </c>
      <c r="C655" s="14"/>
      <c r="D655" s="14"/>
      <c r="E655" s="14"/>
      <c r="F655" s="15">
        <f>F656+F658</f>
        <v>22464782.300000001</v>
      </c>
      <c r="G655" s="15">
        <f t="shared" ref="G655:H655" si="347">G656+G658</f>
        <v>21341543.199999999</v>
      </c>
      <c r="H655" s="15">
        <f t="shared" si="347"/>
        <v>20218304.100000001</v>
      </c>
    </row>
    <row r="656" spans="1:8" s="9" customFormat="1" ht="15.75" x14ac:dyDescent="0.2">
      <c r="A656" s="13" t="s">
        <v>698</v>
      </c>
      <c r="B656" s="14" t="s">
        <v>699</v>
      </c>
      <c r="C656" s="14"/>
      <c r="D656" s="14"/>
      <c r="E656" s="14"/>
      <c r="F656" s="15">
        <f>F657</f>
        <v>22442317.510000002</v>
      </c>
      <c r="G656" s="15">
        <f t="shared" ref="G656:H656" si="348">G657</f>
        <v>21320201.629999999</v>
      </c>
      <c r="H656" s="15">
        <f t="shared" si="348"/>
        <v>20198085.760000002</v>
      </c>
    </row>
    <row r="657" spans="1:8" s="9" customFormat="1" ht="31.5" x14ac:dyDescent="0.2">
      <c r="A657" s="13" t="s">
        <v>700</v>
      </c>
      <c r="B657" s="14" t="s">
        <v>699</v>
      </c>
      <c r="C657" s="14" t="s">
        <v>62</v>
      </c>
      <c r="D657" s="14" t="s">
        <v>29</v>
      </c>
      <c r="E657" s="14" t="s">
        <v>50</v>
      </c>
      <c r="F657" s="15">
        <v>22442317.510000002</v>
      </c>
      <c r="G657" s="15">
        <v>21320201.629999999</v>
      </c>
      <c r="H657" s="15">
        <v>20198085.760000002</v>
      </c>
    </row>
    <row r="658" spans="1:8" s="9" customFormat="1" ht="15.75" x14ac:dyDescent="0.2">
      <c r="A658" s="13" t="s">
        <v>701</v>
      </c>
      <c r="B658" s="14" t="s">
        <v>702</v>
      </c>
      <c r="C658" s="14"/>
      <c r="D658" s="14"/>
      <c r="E658" s="14"/>
      <c r="F658" s="15">
        <f>F659</f>
        <v>22464.79</v>
      </c>
      <c r="G658" s="15">
        <f t="shared" ref="G658:H658" si="349">G659</f>
        <v>21341.57</v>
      </c>
      <c r="H658" s="15">
        <f t="shared" si="349"/>
        <v>20218.34</v>
      </c>
    </row>
    <row r="659" spans="1:8" s="9" customFormat="1" ht="31.5" x14ac:dyDescent="0.2">
      <c r="A659" s="13" t="s">
        <v>703</v>
      </c>
      <c r="B659" s="14" t="s">
        <v>702</v>
      </c>
      <c r="C659" s="14" t="s">
        <v>62</v>
      </c>
      <c r="D659" s="14" t="s">
        <v>29</v>
      </c>
      <c r="E659" s="14" t="s">
        <v>50</v>
      </c>
      <c r="F659" s="15">
        <v>22464.79</v>
      </c>
      <c r="G659" s="15">
        <v>21341.57</v>
      </c>
      <c r="H659" s="15">
        <v>20218.34</v>
      </c>
    </row>
    <row r="660" spans="1:8" s="9" customFormat="1" ht="15.75" x14ac:dyDescent="0.25">
      <c r="A660" s="19" t="s">
        <v>855</v>
      </c>
      <c r="B660" s="20"/>
      <c r="C660" s="20"/>
      <c r="D660" s="20"/>
      <c r="E660" s="20"/>
      <c r="F660" s="21">
        <v>0</v>
      </c>
      <c r="G660" s="21">
        <v>19354970</v>
      </c>
      <c r="H660" s="21">
        <v>41240300</v>
      </c>
    </row>
  </sheetData>
  <mergeCells count="12">
    <mergeCell ref="F1:H1"/>
    <mergeCell ref="A5:H5"/>
    <mergeCell ref="F2:H2"/>
    <mergeCell ref="F3:H3"/>
    <mergeCell ref="C8:C10"/>
    <mergeCell ref="E8:E10"/>
    <mergeCell ref="A8:A10"/>
    <mergeCell ref="D8:D10"/>
    <mergeCell ref="F8:F10"/>
    <mergeCell ref="B8:B10"/>
    <mergeCell ref="G8:G10"/>
    <mergeCell ref="H8:H10"/>
  </mergeCells>
  <pageMargins left="0.59055118110236227" right="0.19685039370078741" top="0.39370078740157483" bottom="0.39370078740157483" header="0" footer="0"/>
  <pageSetup paperSize="9" scale="4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rep:2.56.0.1327</dc:description>
  <cp:lastModifiedBy>finresurs1</cp:lastModifiedBy>
  <cp:lastPrinted>2024-11-14T09:48:21Z</cp:lastPrinted>
  <dcterms:created xsi:type="dcterms:W3CDTF">2024-11-12T11:51:19Z</dcterms:created>
  <dcterms:modified xsi:type="dcterms:W3CDTF">2024-11-14T09:48:33Z</dcterms:modified>
</cp:coreProperties>
</file>